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525" tabRatio="749"/>
  </bookViews>
  <sheets>
    <sheet name="Sheet1" sheetId="32" r:id="rId1"/>
    <sheet name="综合表 (2)" sheetId="17" state="hidden" r:id="rId2"/>
    <sheet name="15年分市反馈汪汛算" sheetId="25" state="hidden" r:id="rId3"/>
    <sheet name="4市调整原" sheetId="2" state="hidden" r:id="rId4"/>
    <sheet name="153" sheetId="15" state="hidden" r:id="rId5"/>
    <sheet name="2015.6原始测算" sheetId="13" state="hidden" r:id="rId6"/>
    <sheet name="2015.6原始测算 (2)" sheetId="14" state="hidden" r:id="rId7"/>
    <sheet name="153原始数" sheetId="18" state="hidden" r:id="rId8"/>
    <sheet name="原始汇总" sheetId="3" state="hidden" r:id="rId9"/>
    <sheet name="城镇 (2)" sheetId="22" state="hidden" r:id="rId10"/>
    <sheet name="15年城镇化率重新测算" sheetId="28" state="hidden" r:id="rId11"/>
  </sheets>
  <definedNames>
    <definedName name="_xlnm._FilterDatabase" localSheetId="0" hidden="1">Sheet1!$A$2:$H$183</definedName>
    <definedName name="_xlnm.Print_Area" localSheetId="4">'153'!$A$1:$D$165</definedName>
    <definedName name="_xlnm.Print_Area" localSheetId="9">'城镇 (2)'!$A$1:$G$22</definedName>
    <definedName name="_xlnm.Print_Titles" localSheetId="4">'153'!$A$1:$HA$5</definedName>
    <definedName name="_xlnm.Print_Titles" localSheetId="5">'2015.6原始测算'!$2:$4</definedName>
    <definedName name="_xlnm.Print_Titles" localSheetId="6">'2015.6原始测算 (2)'!#REF!</definedName>
    <definedName name="_xlnm.Print_Titles" localSheetId="0">Sheet1!$2:$2</definedName>
  </definedNames>
  <calcPr calcId="144525"/>
</workbook>
</file>

<file path=xl/sharedStrings.xml><?xml version="1.0" encoding="utf-8"?>
<sst xmlns="http://schemas.openxmlformats.org/spreadsheetml/2006/main" count="2280" uniqueCount="836">
  <si>
    <r>
      <rPr>
        <sz val="22"/>
        <color rgb="FF000000"/>
        <rFont val="Times New Roman"/>
        <charset val="134"/>
      </rPr>
      <t>2023</t>
    </r>
    <r>
      <rPr>
        <sz val="22"/>
        <color rgb="FF000000"/>
        <rFont val="方正小标宋简体"/>
        <charset val="134"/>
      </rPr>
      <t>年市政府重点工作一季度完成情况表</t>
    </r>
  </si>
  <si>
    <t>序号</t>
  </si>
  <si>
    <t>任务项</t>
  </si>
  <si>
    <t>重点工作内容</t>
  </si>
  <si>
    <t>牵头责任单位</t>
  </si>
  <si>
    <t>一季度任务分解</t>
  </si>
  <si>
    <t>一季度进展情况</t>
  </si>
  <si>
    <t>完成状况</t>
  </si>
  <si>
    <t>备注</t>
  </si>
  <si>
    <t>完善开发区赋权清单，依法推进开发区赋权工作。</t>
  </si>
  <si>
    <t>市委编办</t>
  </si>
  <si>
    <t>按照《省级开发区赋权指导目录》，结合上一轮赋权情况和开发区实际承接能力，制定出台省级开发区赋权清单年度版本，实现按需精准赋权。</t>
  </si>
  <si>
    <r>
      <rPr>
        <sz val="12"/>
        <color rgb="FF000000"/>
        <rFont val="仿宋_GB2312"/>
        <charset val="134"/>
      </rPr>
      <t>以市政府名义出台《淮北市人民政府关于公布安徽淮北高新技术产业开发区赋权清单（</t>
    </r>
    <r>
      <rPr>
        <sz val="12"/>
        <color rgb="FF000000"/>
        <rFont val="Times New Roman"/>
        <charset val="134"/>
      </rPr>
      <t>2023</t>
    </r>
    <r>
      <rPr>
        <sz val="12"/>
        <color rgb="FF000000"/>
        <rFont val="仿宋_GB2312"/>
        <charset val="134"/>
      </rPr>
      <t>年版）的通知》（淮政秘〔</t>
    </r>
    <r>
      <rPr>
        <sz val="12"/>
        <color rgb="FF000000"/>
        <rFont val="Times New Roman"/>
        <charset val="134"/>
      </rPr>
      <t>2023</t>
    </r>
    <r>
      <rPr>
        <sz val="12"/>
        <color rgb="FF000000"/>
        <rFont val="仿宋_GB2312"/>
        <charset val="134"/>
      </rPr>
      <t>〕</t>
    </r>
    <r>
      <rPr>
        <sz val="12"/>
        <color rgb="FF000000"/>
        <rFont val="Times New Roman"/>
        <charset val="134"/>
      </rPr>
      <t>20</t>
    </r>
    <r>
      <rPr>
        <sz val="12"/>
        <color rgb="FF000000"/>
        <rFont val="仿宋_GB2312"/>
        <charset val="134"/>
      </rPr>
      <t>号），涉及市直</t>
    </r>
    <r>
      <rPr>
        <sz val="12"/>
        <color rgb="FF000000"/>
        <rFont val="Times New Roman"/>
        <charset val="134"/>
      </rPr>
      <t>10</t>
    </r>
    <r>
      <rPr>
        <sz val="12"/>
        <color rgb="FF000000"/>
        <rFont val="仿宋_GB2312"/>
        <charset val="134"/>
      </rPr>
      <t>个部门以委托形式赋予淮北高新区</t>
    </r>
    <r>
      <rPr>
        <sz val="12"/>
        <color rgb="FF000000"/>
        <rFont val="Times New Roman"/>
        <charset val="134"/>
      </rPr>
      <t>50</t>
    </r>
    <r>
      <rPr>
        <sz val="12"/>
        <color rgb="FF000000"/>
        <rFont val="仿宋_GB2312"/>
        <charset val="134"/>
      </rPr>
      <t>项权力。</t>
    </r>
  </si>
  <si>
    <t>已完成</t>
  </si>
  <si>
    <r>
      <rPr>
        <sz val="12"/>
        <color rgb="FF000000"/>
        <rFont val="仿宋_GB2312"/>
        <charset val="134"/>
      </rPr>
      <t>严格落实《淮北市优化营商环境条例》，大力实施“</t>
    </r>
    <r>
      <rPr>
        <sz val="12"/>
        <color rgb="FF000000"/>
        <rFont val="Times New Roman"/>
        <charset val="134"/>
      </rPr>
      <t>9553</t>
    </r>
    <r>
      <rPr>
        <sz val="12"/>
        <color rgb="FF000000"/>
        <rFont val="仿宋_GB2312"/>
        <charset val="134"/>
      </rPr>
      <t>”工程。</t>
    </r>
  </si>
  <si>
    <t>市政府办公室</t>
  </si>
  <si>
    <r>
      <rPr>
        <sz val="12"/>
        <color theme="1"/>
        <rFont val="仿宋_GB2312"/>
        <charset val="134"/>
      </rPr>
      <t>统筹各级各部门持续加强对《条例》的学习、培训、宣传，结合《条例》贯彻落实情况，制定</t>
    </r>
    <r>
      <rPr>
        <sz val="12"/>
        <color theme="1"/>
        <rFont val="Times New Roman"/>
        <charset val="134"/>
      </rPr>
      <t>“9553”</t>
    </r>
    <r>
      <rPr>
        <sz val="12"/>
        <color theme="1"/>
        <rFont val="仿宋_GB2312"/>
        <charset val="134"/>
      </rPr>
      <t>工程年度工作计划。</t>
    </r>
  </si>
  <si>
    <r>
      <rPr>
        <sz val="12"/>
        <color rgb="FF000000"/>
        <rFont val="Times New Roman"/>
        <charset val="134"/>
      </rPr>
      <t>1.</t>
    </r>
    <r>
      <rPr>
        <sz val="12"/>
        <color rgb="FF000000"/>
        <rFont val="仿宋_GB2312"/>
        <charset val="134"/>
      </rPr>
      <t>落实落细《淮北市优化营商环境条例》，督促相关单位制定完善《条例》配套措施，细化实化《条例》中的部分原则性规定，推动各项条款落地见效；</t>
    </r>
    <r>
      <rPr>
        <sz val="12"/>
        <color rgb="FF000000"/>
        <rFont val="Times New Roman"/>
        <charset val="134"/>
      </rPr>
      <t>2.</t>
    </r>
    <r>
      <rPr>
        <sz val="12"/>
        <color rgb="FF000000"/>
        <rFont val="仿宋_GB2312"/>
        <charset val="134"/>
      </rPr>
      <t>压茬推进</t>
    </r>
    <r>
      <rPr>
        <sz val="12"/>
        <color rgb="FF000000"/>
        <rFont val="Times New Roman"/>
        <charset val="134"/>
      </rPr>
      <t>“9553”</t>
    </r>
    <r>
      <rPr>
        <sz val="12"/>
        <color rgb="FF000000"/>
        <rFont val="仿宋_GB2312"/>
        <charset val="134"/>
      </rPr>
      <t>工程，着力办好涉企</t>
    </r>
    <r>
      <rPr>
        <sz val="12"/>
        <color rgb="FF000000"/>
        <rFont val="Times New Roman"/>
        <charset val="134"/>
      </rPr>
      <t>“</t>
    </r>
    <r>
      <rPr>
        <sz val="12"/>
        <color rgb="FF000000"/>
        <rFont val="仿宋_GB2312"/>
        <charset val="134"/>
      </rPr>
      <t>九件实事</t>
    </r>
    <r>
      <rPr>
        <sz val="12"/>
        <color rgb="FF000000"/>
        <rFont val="Times New Roman"/>
        <charset val="134"/>
      </rPr>
      <t>”</t>
    </r>
    <r>
      <rPr>
        <sz val="12"/>
        <color rgb="FF000000"/>
        <rFont val="仿宋_GB2312"/>
        <charset val="134"/>
      </rPr>
      <t>。</t>
    </r>
  </si>
  <si>
    <t>序时推进</t>
  </si>
  <si>
    <t>常态化开展“企业家接待日”活动，清单化、闭环式解决企业“难办证”等问题，努力让企业感受到政府的诚心、服务的贴心。大力弘扬企业家精神，营造良好的政策和制度环境，让国企敢干、民企敢闯、外企敢投。</t>
  </si>
  <si>
    <r>
      <rPr>
        <sz val="12"/>
        <color theme="1"/>
        <rFont val="Times New Roman"/>
        <charset val="134"/>
      </rPr>
      <t>1.</t>
    </r>
    <r>
      <rPr>
        <sz val="12"/>
        <color theme="1"/>
        <rFont val="仿宋_GB2312"/>
        <charset val="134"/>
      </rPr>
      <t>计划于</t>
    </r>
    <r>
      <rPr>
        <sz val="12"/>
        <color theme="1"/>
        <rFont val="Times New Roman"/>
        <charset val="134"/>
      </rPr>
      <t>2</t>
    </r>
    <r>
      <rPr>
        <sz val="12"/>
        <color theme="1"/>
        <rFont val="仿宋_GB2312"/>
        <charset val="134"/>
      </rPr>
      <t>月</t>
    </r>
    <r>
      <rPr>
        <sz val="12"/>
        <color theme="1"/>
        <rFont val="Times New Roman"/>
        <charset val="134"/>
      </rPr>
      <t>28</t>
    </r>
    <r>
      <rPr>
        <sz val="12"/>
        <color theme="1"/>
        <rFont val="仿宋_GB2312"/>
        <charset val="134"/>
      </rPr>
      <t>日、</t>
    </r>
    <r>
      <rPr>
        <sz val="12"/>
        <color theme="1"/>
        <rFont val="Times New Roman"/>
        <charset val="134"/>
      </rPr>
      <t>3</t>
    </r>
    <r>
      <rPr>
        <sz val="12"/>
        <color theme="1"/>
        <rFont val="仿宋_GB2312"/>
        <charset val="134"/>
      </rPr>
      <t>月</t>
    </r>
    <r>
      <rPr>
        <sz val="12"/>
        <color theme="1"/>
        <rFont val="Times New Roman"/>
        <charset val="134"/>
      </rPr>
      <t>28</t>
    </r>
    <r>
      <rPr>
        <sz val="12"/>
        <color theme="1"/>
        <rFont val="仿宋_GB2312"/>
        <charset val="134"/>
      </rPr>
      <t>日开展</t>
    </r>
    <r>
      <rPr>
        <sz val="12"/>
        <color theme="1"/>
        <rFont val="Times New Roman"/>
        <charset val="134"/>
      </rPr>
      <t>“</t>
    </r>
    <r>
      <rPr>
        <sz val="12"/>
        <color theme="1"/>
        <rFont val="仿宋_GB2312"/>
        <charset val="134"/>
      </rPr>
      <t>企业家接待日</t>
    </r>
    <r>
      <rPr>
        <sz val="12"/>
        <color theme="1"/>
        <rFont val="Times New Roman"/>
        <charset val="134"/>
      </rPr>
      <t>”</t>
    </r>
    <r>
      <rPr>
        <sz val="12"/>
        <color theme="1"/>
        <rFont val="仿宋_GB2312"/>
        <charset val="134"/>
      </rPr>
      <t>活动；</t>
    </r>
    <r>
      <rPr>
        <sz val="12"/>
        <color theme="1"/>
        <rFont val="Times New Roman"/>
        <charset val="134"/>
      </rPr>
      <t>2.</t>
    </r>
    <r>
      <rPr>
        <sz val="12"/>
        <color theme="1"/>
        <rFont val="仿宋_GB2312"/>
        <charset val="134"/>
      </rPr>
      <t>开通</t>
    </r>
    <r>
      <rPr>
        <sz val="12"/>
        <color theme="1"/>
        <rFont val="Times New Roman"/>
        <charset val="134"/>
      </rPr>
      <t>12345“</t>
    </r>
    <r>
      <rPr>
        <sz val="12"/>
        <color theme="1"/>
        <rFont val="仿宋_GB2312"/>
        <charset val="134"/>
      </rPr>
      <t>营商环境</t>
    </r>
    <r>
      <rPr>
        <sz val="12"/>
        <color theme="1"/>
        <rFont val="Times New Roman"/>
        <charset val="134"/>
      </rPr>
      <t>”</t>
    </r>
    <r>
      <rPr>
        <sz val="12"/>
        <color theme="1"/>
        <rFont val="仿宋_GB2312"/>
        <charset val="134"/>
      </rPr>
      <t>监督分线，拓宽企业反映问题渠道；</t>
    </r>
    <r>
      <rPr>
        <sz val="12"/>
        <color theme="1"/>
        <rFont val="Times New Roman"/>
        <charset val="134"/>
      </rPr>
      <t>3.</t>
    </r>
    <r>
      <rPr>
        <sz val="12"/>
        <color theme="1"/>
        <rFont val="仿宋_GB2312"/>
        <charset val="134"/>
      </rPr>
      <t>完善企业诉求闭环办理工作机制。</t>
    </r>
  </si>
  <si>
    <r>
      <rPr>
        <sz val="12"/>
        <color rgb="FF000000"/>
        <rFont val="Times New Roman"/>
        <charset val="134"/>
      </rPr>
      <t>1.</t>
    </r>
    <r>
      <rPr>
        <sz val="12"/>
        <color rgb="FF000000"/>
        <rFont val="仿宋_GB2312"/>
        <charset val="134"/>
      </rPr>
      <t>印发《</t>
    </r>
    <r>
      <rPr>
        <sz val="12"/>
        <color rgb="FF000000"/>
        <rFont val="Times New Roman"/>
        <charset val="134"/>
      </rPr>
      <t>2023</t>
    </r>
    <r>
      <rPr>
        <sz val="12"/>
        <color rgb="FF000000"/>
        <rFont val="仿宋_GB2312"/>
        <charset val="134"/>
      </rPr>
      <t>年淮北市营商环境突出问题专项治理行动方案》《</t>
    </r>
    <r>
      <rPr>
        <sz val="12"/>
        <color rgb="FF000000"/>
        <rFont val="Times New Roman"/>
        <charset val="134"/>
      </rPr>
      <t>2023</t>
    </r>
    <r>
      <rPr>
        <sz val="12"/>
        <color rgb="FF000000"/>
        <rFont val="仿宋_GB2312"/>
        <charset val="134"/>
      </rPr>
      <t>年企业诉求办理专项治理行动实施方案》，通过市政府门户网站、淮北发布、淮北市人民政府发布、淮北日报等渠道，发布《关于公开征集损害营商环境问题线索的公告》，持续畅通来电、来信等投诉举报渠道，截至</t>
    </r>
    <r>
      <rPr>
        <sz val="12"/>
        <color rgb="FF000000"/>
        <rFont val="Times New Roman"/>
        <charset val="134"/>
      </rPr>
      <t>3</t>
    </r>
    <r>
      <rPr>
        <sz val="12"/>
        <color rgb="FF000000"/>
        <rFont val="仿宋_GB2312"/>
        <charset val="134"/>
      </rPr>
      <t>月</t>
    </r>
    <r>
      <rPr>
        <sz val="12"/>
        <color rgb="FF000000"/>
        <rFont val="Times New Roman"/>
        <charset val="134"/>
      </rPr>
      <t>24</t>
    </r>
    <r>
      <rPr>
        <sz val="12"/>
        <color rgb="FF000000"/>
        <rFont val="仿宋_GB2312"/>
        <charset val="134"/>
      </rPr>
      <t>日，共收到企业反映的问题线索</t>
    </r>
    <r>
      <rPr>
        <sz val="12"/>
        <color rgb="FF000000"/>
        <rFont val="Times New Roman"/>
        <charset val="134"/>
      </rPr>
      <t>21</t>
    </r>
    <r>
      <rPr>
        <sz val="12"/>
        <color rgb="FF000000"/>
        <rFont val="仿宋_GB2312"/>
        <charset val="134"/>
      </rPr>
      <t>条，正在核查交办中；</t>
    </r>
    <r>
      <rPr>
        <sz val="12"/>
        <color rgb="FF000000"/>
        <rFont val="Times New Roman"/>
        <charset val="134"/>
      </rPr>
      <t>2.2</t>
    </r>
    <r>
      <rPr>
        <sz val="12"/>
        <color rgb="FF000000"/>
        <rFont val="仿宋_GB2312"/>
        <charset val="134"/>
      </rPr>
      <t>月</t>
    </r>
    <r>
      <rPr>
        <sz val="12"/>
        <color rgb="FF000000"/>
        <rFont val="Times New Roman"/>
        <charset val="134"/>
      </rPr>
      <t>28</t>
    </r>
    <r>
      <rPr>
        <sz val="12"/>
        <color rgb="FF000000"/>
        <rFont val="仿宋_GB2312"/>
        <charset val="134"/>
      </rPr>
      <t>日组织开展</t>
    </r>
    <r>
      <rPr>
        <sz val="12"/>
        <color rgb="FF000000"/>
        <rFont val="Times New Roman"/>
        <charset val="134"/>
      </rPr>
      <t>“</t>
    </r>
    <r>
      <rPr>
        <sz val="12"/>
        <color rgb="FF000000"/>
        <rFont val="仿宋_GB2312"/>
        <charset val="134"/>
      </rPr>
      <t>企业家接待日</t>
    </r>
    <r>
      <rPr>
        <sz val="12"/>
        <color rgb="FF000000"/>
        <rFont val="Times New Roman"/>
        <charset val="134"/>
      </rPr>
      <t>”</t>
    </r>
    <r>
      <rPr>
        <sz val="12"/>
        <color rgb="FF000000"/>
        <rFont val="仿宋_GB2312"/>
        <charset val="134"/>
      </rPr>
      <t>活动，共接待企业</t>
    </r>
    <r>
      <rPr>
        <sz val="12"/>
        <color rgb="FF000000"/>
        <rFont val="Times New Roman"/>
        <charset val="134"/>
      </rPr>
      <t>3</t>
    </r>
    <r>
      <rPr>
        <sz val="12"/>
        <color rgb="FF000000"/>
        <rFont val="仿宋_GB2312"/>
        <charset val="134"/>
      </rPr>
      <t>家，收办问题</t>
    </r>
    <r>
      <rPr>
        <sz val="12"/>
        <color rgb="FF000000"/>
        <rFont val="Times New Roman"/>
        <charset val="134"/>
      </rPr>
      <t>4</t>
    </r>
    <r>
      <rPr>
        <sz val="12"/>
        <color rgb="FF000000"/>
        <rFont val="仿宋_GB2312"/>
        <charset val="134"/>
      </rPr>
      <t>个，已交办至相关单位；</t>
    </r>
    <r>
      <rPr>
        <sz val="12"/>
        <color rgb="FF000000"/>
        <rFont val="Times New Roman"/>
        <charset val="134"/>
      </rPr>
      <t>3.</t>
    </r>
    <r>
      <rPr>
        <sz val="12"/>
        <color rgb="FF000000"/>
        <rFont val="仿宋_GB2312"/>
        <charset val="134"/>
      </rPr>
      <t>开通</t>
    </r>
    <r>
      <rPr>
        <sz val="12"/>
        <color rgb="FF000000"/>
        <rFont val="Times New Roman"/>
        <charset val="134"/>
      </rPr>
      <t>12345“</t>
    </r>
    <r>
      <rPr>
        <sz val="12"/>
        <color rgb="FF000000"/>
        <rFont val="仿宋_GB2312"/>
        <charset val="134"/>
      </rPr>
      <t>营商环境监督分线</t>
    </r>
    <r>
      <rPr>
        <sz val="12"/>
        <color rgb="FF000000"/>
        <rFont val="Times New Roman"/>
        <charset val="134"/>
      </rPr>
      <t>”</t>
    </r>
    <r>
      <rPr>
        <sz val="12"/>
        <color rgb="FF000000"/>
        <rFont val="仿宋_GB2312"/>
        <charset val="134"/>
      </rPr>
      <t>，结合营商环境突出问题专项治理行动，做到企业诉求</t>
    </r>
    <r>
      <rPr>
        <sz val="12"/>
        <color rgb="FF000000"/>
        <rFont val="Times New Roman"/>
        <charset val="134"/>
      </rPr>
      <t>“</t>
    </r>
    <r>
      <rPr>
        <sz val="12"/>
        <color rgb="FF000000"/>
        <rFont val="仿宋_GB2312"/>
        <charset val="134"/>
      </rPr>
      <t>一口</t>
    </r>
    <r>
      <rPr>
        <sz val="12"/>
        <color rgb="FF000000"/>
        <rFont val="Times New Roman"/>
        <charset val="134"/>
      </rPr>
      <t>”</t>
    </r>
    <r>
      <rPr>
        <sz val="12"/>
        <color rgb="FF000000"/>
        <rFont val="仿宋_GB2312"/>
        <charset val="134"/>
      </rPr>
      <t>收办、闭环管理。</t>
    </r>
  </si>
  <si>
    <t>全面学习、全面把握、全面落实党的二十大精神，不断提高政治判断力、政治领悟力、政治执行力，发自内心、表里如一衷心拥护“两个确立”、忠诚践行“两个维护”。</t>
  </si>
  <si>
    <r>
      <rPr>
        <sz val="12"/>
        <color rgb="FF000000"/>
        <rFont val="仿宋_GB2312"/>
        <charset val="134"/>
      </rPr>
      <t>起草市政府党组理论学习中心组</t>
    </r>
    <r>
      <rPr>
        <sz val="12"/>
        <color rgb="FF000000"/>
        <rFont val="Times New Roman"/>
        <charset val="134"/>
      </rPr>
      <t>2023</t>
    </r>
    <r>
      <rPr>
        <sz val="12"/>
        <color rgb="FF000000"/>
        <rFont val="仿宋_GB2312"/>
        <charset val="134"/>
      </rPr>
      <t>年度学习计划，常态化开展市政府党组理论学习中心组学习，深入开展学习研讨；坚持市政府常务会议第一议题学习制度，深入学习贯彻习近平新时代中国特色社会主义思想和党的二十大精神，全面贯彻落实习近平总书记系列重要讲话指示批示精神，深刻把握“两个确立”、坚决做到“两个维护”。</t>
    </r>
  </si>
  <si>
    <r>
      <rPr>
        <sz val="12"/>
        <color rgb="FF000000"/>
        <rFont val="仿宋_GB2312"/>
        <charset val="134"/>
      </rPr>
      <t>持续开展党的二十大精神学习宣传贯彻，市政府负责同志结合分管领域，深入基层，认真宣讲党的二十大精神。起草党组理论学习中心组</t>
    </r>
    <r>
      <rPr>
        <sz val="12"/>
        <color rgb="FF000000"/>
        <rFont val="Times New Roman"/>
        <charset val="134"/>
      </rPr>
      <t>2023</t>
    </r>
    <r>
      <rPr>
        <sz val="12"/>
        <color rgb="FF000000"/>
        <rFont val="仿宋_GB2312"/>
        <charset val="134"/>
      </rPr>
      <t>年度学习计划，围绕党的二十大精神这条主线，结合党组理论学习中心组学习专题，深入学习研讨贯彻落实工作，坚定不移把党的二十大精神落到实处，深刻把握</t>
    </r>
    <r>
      <rPr>
        <sz val="12"/>
        <color rgb="FF000000"/>
        <rFont val="Times New Roman"/>
        <charset val="134"/>
      </rPr>
      <t>“</t>
    </r>
    <r>
      <rPr>
        <sz val="12"/>
        <color rgb="FF000000"/>
        <rFont val="仿宋_GB2312"/>
        <charset val="134"/>
      </rPr>
      <t>两个确立</t>
    </r>
    <r>
      <rPr>
        <sz val="12"/>
        <color rgb="FF000000"/>
        <rFont val="Times New Roman"/>
        <charset val="134"/>
      </rPr>
      <t>”</t>
    </r>
    <r>
      <rPr>
        <sz val="12"/>
        <color rgb="FF000000"/>
        <rFont val="仿宋_GB2312"/>
        <charset val="134"/>
      </rPr>
      <t>、坚决做到</t>
    </r>
    <r>
      <rPr>
        <sz val="12"/>
        <color rgb="FF000000"/>
        <rFont val="Times New Roman"/>
        <charset val="134"/>
      </rPr>
      <t>“</t>
    </r>
    <r>
      <rPr>
        <sz val="12"/>
        <color rgb="FF000000"/>
        <rFont val="仿宋_GB2312"/>
        <charset val="134"/>
      </rPr>
      <t>两个维护</t>
    </r>
    <r>
      <rPr>
        <sz val="12"/>
        <color rgb="FF000000"/>
        <rFont val="Times New Roman"/>
        <charset val="134"/>
      </rPr>
      <t>”</t>
    </r>
    <r>
      <rPr>
        <sz val="12"/>
        <color rgb="FF000000"/>
        <rFont val="仿宋_GB2312"/>
        <charset val="134"/>
      </rPr>
      <t>。</t>
    </r>
  </si>
  <si>
    <t>始终知责于心、担责于身、履责于行，时刻对标对表中央和省、市委决策部署，创造性抓好贯彻落实，以实际行动诠释对党绝对忠诚。</t>
  </si>
  <si>
    <t>市政府办公室、
市委督查考核办
（市政府督查考核办）</t>
  </si>
  <si>
    <t>坚定不移贯彻落实中央和省、市委决策部署，全面调度经济社会发展工作，督促各县区、园区和市直单位制定年度争先进位目标，多措并举追赶一季度开工数翻倍任务，全力实现一季度“开门红”。</t>
  </si>
  <si>
    <r>
      <rPr>
        <sz val="12"/>
        <color rgb="FF000000"/>
        <rFont val="仿宋_GB2312"/>
        <charset val="134"/>
      </rPr>
      <t>坚定不移贯彻落实中央和省、市委决策部署，召开贯彻落实全省经济运行调度和疫情防控电视电话会议精神专题会议等，全面调度经济社会发展工作，督促各县区、园区和市直单位制定年度争先进位目标，多措并举追赶一季度开工数翻倍任务，全力实现一季度</t>
    </r>
    <r>
      <rPr>
        <sz val="12"/>
        <color rgb="FF000000"/>
        <rFont val="Times New Roman"/>
        <charset val="134"/>
      </rPr>
      <t>“</t>
    </r>
    <r>
      <rPr>
        <sz val="12"/>
        <color rgb="FF000000"/>
        <rFont val="仿宋_GB2312"/>
        <charset val="134"/>
      </rPr>
      <t>开门红</t>
    </r>
    <r>
      <rPr>
        <sz val="12"/>
        <color rgb="FF000000"/>
        <rFont val="Times New Roman"/>
        <charset val="134"/>
      </rPr>
      <t>”</t>
    </r>
    <r>
      <rPr>
        <sz val="12"/>
        <color rgb="FF000000"/>
        <rFont val="仿宋_GB2312"/>
        <charset val="134"/>
      </rPr>
      <t>。</t>
    </r>
  </si>
  <si>
    <t>深入推进政务公开。</t>
  </si>
  <si>
    <r>
      <rPr>
        <sz val="12"/>
        <color rgb="FF000000"/>
        <rFont val="Times New Roman"/>
        <charset val="134"/>
      </rPr>
      <t xml:space="preserve">1. </t>
    </r>
    <r>
      <rPr>
        <sz val="12"/>
        <color rgb="FF000000"/>
        <rFont val="仿宋_GB2312"/>
        <charset val="134"/>
      </rPr>
      <t>做好省政府</t>
    </r>
    <r>
      <rPr>
        <sz val="12"/>
        <color rgb="FF000000"/>
        <rFont val="Times New Roman"/>
        <charset val="134"/>
      </rPr>
      <t>2022</t>
    </r>
    <r>
      <rPr>
        <sz val="12"/>
        <color rgb="FF000000"/>
        <rFont val="仿宋_GB2312"/>
        <charset val="134"/>
      </rPr>
      <t>年度目标考核政务公开工作迎考准备，完成全市</t>
    </r>
    <r>
      <rPr>
        <sz val="12"/>
        <color rgb="FF000000"/>
        <rFont val="Times New Roman"/>
        <charset val="134"/>
      </rPr>
      <t>2022</t>
    </r>
    <r>
      <rPr>
        <sz val="12"/>
        <color rgb="FF000000"/>
        <rFont val="仿宋_GB2312"/>
        <charset val="134"/>
      </rPr>
      <t>年度县区、部门政务公开考核工作；</t>
    </r>
    <r>
      <rPr>
        <sz val="12"/>
        <color rgb="FF000000"/>
        <rFont val="Times New Roman"/>
        <charset val="134"/>
      </rPr>
      <t>2.</t>
    </r>
    <r>
      <rPr>
        <sz val="12"/>
        <color rgb="FF000000"/>
        <rFont val="仿宋_GB2312"/>
        <charset val="134"/>
      </rPr>
      <t>组织全市各相关单位编制上年度政府信息公开工作年度报告，完成全市政府信息公开工作年度报告的审核、发布、集中展示工作；</t>
    </r>
    <r>
      <rPr>
        <sz val="12"/>
        <color rgb="FF000000"/>
        <rFont val="Times New Roman"/>
        <charset val="134"/>
      </rPr>
      <t>3.</t>
    </r>
    <r>
      <rPr>
        <sz val="12"/>
        <color rgb="FF000000"/>
        <rFont val="仿宋_GB2312"/>
        <charset val="134"/>
      </rPr>
      <t>完成市政府网站集约化平台向新政务云资源迁移工作，做好第一季度全省网站和新媒体检查工作。</t>
    </r>
  </si>
  <si>
    <r>
      <rPr>
        <sz val="12"/>
        <rFont val="Times New Roman"/>
        <charset val="134"/>
      </rPr>
      <t>1.</t>
    </r>
    <r>
      <rPr>
        <sz val="12"/>
        <rFont val="仿宋_GB2312"/>
        <charset val="134"/>
      </rPr>
      <t>完成</t>
    </r>
    <r>
      <rPr>
        <sz val="12"/>
        <rFont val="Times New Roman"/>
        <charset val="134"/>
      </rPr>
      <t>2022</t>
    </r>
    <r>
      <rPr>
        <sz val="12"/>
        <rFont val="仿宋_GB2312"/>
        <charset val="134"/>
      </rPr>
      <t>年度省政府目标考核各项任务；</t>
    </r>
    <r>
      <rPr>
        <sz val="12"/>
        <rFont val="Times New Roman"/>
        <charset val="134"/>
      </rPr>
      <t xml:space="preserve">2. </t>
    </r>
    <r>
      <rPr>
        <sz val="12"/>
        <rFont val="仿宋_GB2312"/>
        <charset val="134"/>
      </rPr>
      <t>初步完成全市</t>
    </r>
    <r>
      <rPr>
        <sz val="12"/>
        <rFont val="Times New Roman"/>
        <charset val="134"/>
      </rPr>
      <t>2022</t>
    </r>
    <r>
      <rPr>
        <sz val="12"/>
        <rFont val="仿宋_GB2312"/>
        <charset val="134"/>
      </rPr>
      <t>年度政务公开考核打分工作（因市级考核成绩需部分结合省考成绩，而省考成绩未下发，故市级考核最后成绩待定）；</t>
    </r>
    <r>
      <rPr>
        <sz val="12"/>
        <rFont val="Times New Roman"/>
        <charset val="134"/>
      </rPr>
      <t>3.</t>
    </r>
    <r>
      <rPr>
        <sz val="12"/>
        <rFont val="仿宋_GB2312"/>
        <charset val="134"/>
      </rPr>
      <t>完成市本级</t>
    </r>
    <r>
      <rPr>
        <sz val="12"/>
        <rFont val="Times New Roman"/>
        <charset val="134"/>
      </rPr>
      <t>2022</t>
    </r>
    <r>
      <rPr>
        <sz val="12"/>
        <rFont val="仿宋_GB2312"/>
        <charset val="134"/>
      </rPr>
      <t>年度政府信息公开年报的编制发布，审核全市各级各部门</t>
    </r>
    <r>
      <rPr>
        <sz val="12"/>
        <rFont val="Times New Roman"/>
        <charset val="134"/>
      </rPr>
      <t>2022</t>
    </r>
    <r>
      <rPr>
        <sz val="12"/>
        <rFont val="仿宋_GB2312"/>
        <charset val="134"/>
      </rPr>
      <t>年度政府信息公开年报，并通过专栏集中展示；</t>
    </r>
    <r>
      <rPr>
        <sz val="12"/>
        <rFont val="Times New Roman"/>
        <charset val="134"/>
      </rPr>
      <t>4.</t>
    </r>
    <r>
      <rPr>
        <sz val="12"/>
        <rFont val="仿宋_GB2312"/>
        <charset val="134"/>
      </rPr>
      <t>完成市政府网站集约化平台向新政务云资源迁移工作，并做好迁移后网站功能检查；</t>
    </r>
    <r>
      <rPr>
        <sz val="12"/>
        <rFont val="Times New Roman"/>
        <charset val="134"/>
      </rPr>
      <t>5.</t>
    </r>
    <r>
      <rPr>
        <sz val="12"/>
        <rFont val="仿宋_GB2312"/>
        <charset val="134"/>
      </rPr>
      <t>完成一季度全市政府网站和政务新媒体检查工作。</t>
    </r>
  </si>
  <si>
    <t>自觉接受人大及其常委会监督、政协民主监督，主动接受司法监督、社会监督、舆论监督，广泛听取各民主党派、人民团体和社会各界意见建议，高质量办好人大代表议案建议、政协委员提案。</t>
  </si>
  <si>
    <r>
      <rPr>
        <sz val="12"/>
        <color rgb="FF000000"/>
        <rFont val="Times New Roman"/>
        <charset val="134"/>
      </rPr>
      <t>1.</t>
    </r>
    <r>
      <rPr>
        <sz val="12"/>
        <color rgb="FF000000"/>
        <rFont val="仿宋_GB2312"/>
        <charset val="134"/>
      </rPr>
      <t>认真做好“两会”相关工作，听取人大代表、政协委员对《政府工作报告》及市政府工作的意见建议；</t>
    </r>
    <r>
      <rPr>
        <sz val="12"/>
        <color rgb="FF000000"/>
        <rFont val="Times New Roman"/>
        <charset val="134"/>
      </rPr>
      <t>2.</t>
    </r>
    <r>
      <rPr>
        <sz val="12"/>
        <color rgb="FF000000"/>
        <rFont val="仿宋_GB2312"/>
        <charset val="134"/>
      </rPr>
      <t>市政府常务会议每期邀请市人大、市政协、法律顾问等固定列席，每季度邀请公众代表列席涉及公众利益议题并发表意见，充分体现政府重大行政决策科学民主合法；</t>
    </r>
    <r>
      <rPr>
        <sz val="12"/>
        <color rgb="FF000000"/>
        <rFont val="Times New Roman"/>
        <charset val="134"/>
      </rPr>
      <t>3.</t>
    </r>
    <r>
      <rPr>
        <sz val="12"/>
        <color rgb="FF000000"/>
        <rFont val="仿宋_GB2312"/>
        <charset val="134"/>
      </rPr>
      <t>督促各承办单位认真办理人大代表议案、建议，市政协委员提案。</t>
    </r>
  </si>
  <si>
    <r>
      <rPr>
        <sz val="12"/>
        <color rgb="FF000000"/>
        <rFont val="仿宋_GB2312"/>
        <charset val="134"/>
      </rPr>
      <t>认真做好</t>
    </r>
    <r>
      <rPr>
        <sz val="12"/>
        <color rgb="FF000000"/>
        <rFont val="Times New Roman"/>
        <charset val="134"/>
      </rPr>
      <t>“</t>
    </r>
    <r>
      <rPr>
        <sz val="12"/>
        <color rgb="FF000000"/>
        <rFont val="仿宋_GB2312"/>
        <charset val="134"/>
      </rPr>
      <t>两会</t>
    </r>
    <r>
      <rPr>
        <sz val="12"/>
        <color rgb="FF000000"/>
        <rFont val="Times New Roman"/>
        <charset val="134"/>
      </rPr>
      <t>”</t>
    </r>
    <r>
      <rPr>
        <sz val="12"/>
        <color rgb="FF000000"/>
        <rFont val="仿宋_GB2312"/>
        <charset val="134"/>
      </rPr>
      <t>相关工作，听取人大代表、政协委员对《政府工作报告》及市政府工作的意见建议。认真召开市政府</t>
    </r>
    <r>
      <rPr>
        <sz val="12"/>
        <color rgb="FF000000"/>
        <rFont val="Times New Roman"/>
        <charset val="134"/>
      </rPr>
      <t>2022</t>
    </r>
    <r>
      <rPr>
        <sz val="12"/>
        <color rgb="FF000000"/>
        <rFont val="仿宋_GB2312"/>
        <charset val="134"/>
      </rPr>
      <t>年度民主生活会，广泛听取基层党组织、基层群众、党员干部等方面意见建议，其中，书面</t>
    </r>
    <r>
      <rPr>
        <sz val="12"/>
        <color rgb="FF000000"/>
        <rFont val="Times New Roman"/>
        <charset val="134"/>
      </rPr>
      <t>40</t>
    </r>
    <r>
      <rPr>
        <sz val="12"/>
        <color rgb="FF000000"/>
        <rFont val="仿宋_GB2312"/>
        <charset val="134"/>
      </rPr>
      <t>家市直单位反馈市政府党组意见建议</t>
    </r>
    <r>
      <rPr>
        <sz val="12"/>
        <color rgb="FF000000"/>
        <rFont val="Times New Roman"/>
        <charset val="134"/>
      </rPr>
      <t>24</t>
    </r>
    <r>
      <rPr>
        <sz val="12"/>
        <color rgb="FF000000"/>
        <rFont val="仿宋_GB2312"/>
        <charset val="134"/>
      </rPr>
      <t>条、党组成员意见建议</t>
    </r>
    <r>
      <rPr>
        <sz val="12"/>
        <color rgb="FF000000"/>
        <rFont val="Times New Roman"/>
        <charset val="134"/>
      </rPr>
      <t>18</t>
    </r>
    <r>
      <rPr>
        <sz val="12"/>
        <color rgb="FF000000"/>
        <rFont val="仿宋_GB2312"/>
        <charset val="134"/>
      </rPr>
      <t>条，通过召开座谈会，征求</t>
    </r>
    <r>
      <rPr>
        <sz val="12"/>
        <color rgb="FF000000"/>
        <rFont val="Times New Roman"/>
        <charset val="134"/>
      </rPr>
      <t>8</t>
    </r>
    <r>
      <rPr>
        <sz val="12"/>
        <color rgb="FF000000"/>
        <rFont val="仿宋_GB2312"/>
        <charset val="134"/>
      </rPr>
      <t>位来自镇、街道、社区，科技、教育、卫生、生产一线代表和企业家代表意见建议</t>
    </r>
    <r>
      <rPr>
        <sz val="12"/>
        <color rgb="FF000000"/>
        <rFont val="Times New Roman"/>
        <charset val="134"/>
      </rPr>
      <t>17</t>
    </r>
    <r>
      <rPr>
        <sz val="12"/>
        <color rgb="FF000000"/>
        <rFont val="仿宋_GB2312"/>
        <charset val="134"/>
      </rPr>
      <t>条。市政府常务会议每期邀请市人大、市政协、法律顾问等固定列席，并发表意见，充分体现政府重大行政决策科学民主合法。督促各承办单位认真办理人大代表议案、建议，市政协委员提案。一季度，召开市政府常务会议</t>
    </r>
    <r>
      <rPr>
        <sz val="12"/>
        <color rgb="FF000000"/>
        <rFont val="Times New Roman"/>
        <charset val="134"/>
      </rPr>
      <t>2</t>
    </r>
    <r>
      <rPr>
        <sz val="12"/>
        <color rgb="FF000000"/>
        <rFont val="仿宋_GB2312"/>
        <charset val="134"/>
      </rPr>
      <t>次。</t>
    </r>
  </si>
  <si>
    <t>完善“赛马”激励机制，营造比学赶超、奋勇争先的干事创业氛围，确保政府工作说一件、干一件、成一件。</t>
  </si>
  <si>
    <t>围绕市委市政府中心工作，发挥协调职能，进一步完善各项重点工作领域“赛马”机制，形成比学赶超氛围，确保各项工作任务落地落实。</t>
  </si>
  <si>
    <r>
      <rPr>
        <sz val="12"/>
        <color rgb="FF000000"/>
        <rFont val="仿宋_GB2312"/>
        <charset val="134"/>
      </rPr>
      <t>召开全市</t>
    </r>
    <r>
      <rPr>
        <sz val="12"/>
        <color rgb="FF000000"/>
        <rFont val="Times New Roman"/>
        <charset val="134"/>
      </rPr>
      <t>1-2</t>
    </r>
    <r>
      <rPr>
        <sz val="12"/>
        <color rgb="FF000000"/>
        <rFont val="仿宋_GB2312"/>
        <charset val="134"/>
      </rPr>
      <t>月份经济运行分析会、工业经济运行调度会、商务经济运行调度会、全市政府专项债券</t>
    </r>
    <r>
      <rPr>
        <sz val="12"/>
        <color rgb="FF000000"/>
        <rFont val="Times New Roman"/>
        <charset val="134"/>
      </rPr>
      <t>“</t>
    </r>
    <r>
      <rPr>
        <sz val="12"/>
        <color rgb="FF000000"/>
        <rFont val="仿宋_GB2312"/>
        <charset val="134"/>
      </rPr>
      <t>赛马项目</t>
    </r>
    <r>
      <rPr>
        <sz val="12"/>
        <color rgb="FF000000"/>
        <rFont val="Times New Roman"/>
        <charset val="134"/>
      </rPr>
      <t>”</t>
    </r>
    <r>
      <rPr>
        <sz val="12"/>
        <color rgb="FF000000"/>
        <rFont val="仿宋_GB2312"/>
        <charset val="134"/>
      </rPr>
      <t>推进会等，督促主要经济指标牵头单位争先进位、落细举措。召开推动皖北</t>
    </r>
    <r>
      <rPr>
        <sz val="12"/>
        <color rgb="FF000000"/>
        <rFont val="Times New Roman"/>
        <charset val="134"/>
      </rPr>
      <t>“</t>
    </r>
    <r>
      <rPr>
        <sz val="12"/>
        <color rgb="FF000000"/>
        <rFont val="仿宋_GB2312"/>
        <charset val="134"/>
      </rPr>
      <t>两个加快</t>
    </r>
    <r>
      <rPr>
        <sz val="12"/>
        <color rgb="FF000000"/>
        <rFont val="Times New Roman"/>
        <charset val="134"/>
      </rPr>
      <t>”</t>
    </r>
    <r>
      <rPr>
        <sz val="12"/>
        <color rgb="FF000000"/>
        <rFont val="仿宋_GB2312"/>
        <charset val="134"/>
      </rPr>
      <t>贯彻落实工作调度会，抓好《推动皖北新型工业化城镇化加快突破引领经济社会全面加快发展重点举措》目标任务分解。</t>
    </r>
  </si>
  <si>
    <r>
      <rPr>
        <sz val="12"/>
        <color rgb="FF000000"/>
        <rFont val="仿宋_GB2312"/>
        <charset val="134"/>
      </rPr>
      <t>健全问需于民、问计于民、问效于民制度，优化“</t>
    </r>
    <r>
      <rPr>
        <sz val="12"/>
        <color rgb="FF000000"/>
        <rFont val="Times New Roman"/>
        <charset val="134"/>
      </rPr>
      <t>12345</t>
    </r>
    <r>
      <rPr>
        <sz val="12"/>
        <color rgb="FF000000"/>
        <rFont val="仿宋_GB2312"/>
        <charset val="134"/>
      </rPr>
      <t>”政务服务便民热线，有效解决群众急难愁盼问题，切实把好事办好，让群众说好。</t>
    </r>
  </si>
  <si>
    <r>
      <rPr>
        <sz val="12"/>
        <color rgb="FF000000"/>
        <rFont val="Times New Roman"/>
        <charset val="134"/>
      </rPr>
      <t>1.</t>
    </r>
    <r>
      <rPr>
        <sz val="12"/>
        <color rgb="FF000000"/>
        <rFont val="仿宋_GB2312"/>
        <charset val="134"/>
      </rPr>
      <t>起草《淮北市</t>
    </r>
    <r>
      <rPr>
        <sz val="12"/>
        <color rgb="FF000000"/>
        <rFont val="Times New Roman"/>
        <charset val="134"/>
      </rPr>
      <t>12345</t>
    </r>
    <r>
      <rPr>
        <sz val="12"/>
        <color rgb="FF000000"/>
        <rFont val="仿宋_GB2312"/>
        <charset val="134"/>
      </rPr>
      <t>热线提升服务质量行动方案》；</t>
    </r>
    <r>
      <rPr>
        <sz val="12"/>
        <color rgb="FF000000"/>
        <rFont val="Times New Roman"/>
        <charset val="134"/>
      </rPr>
      <t>2.</t>
    </r>
    <r>
      <rPr>
        <sz val="12"/>
        <color rgb="FF000000"/>
        <rFont val="仿宋_GB2312"/>
        <charset val="134"/>
      </rPr>
      <t>开通“营商环境监督分线”，做好工作人员培训；</t>
    </r>
    <r>
      <rPr>
        <sz val="12"/>
        <color rgb="FF000000"/>
        <rFont val="Times New Roman"/>
        <charset val="134"/>
      </rPr>
      <t>3.</t>
    </r>
    <r>
      <rPr>
        <sz val="12"/>
        <color rgb="FF000000"/>
        <rFont val="仿宋_GB2312"/>
        <charset val="134"/>
      </rPr>
      <t>定期梳理群众诉求办理情况，按时编发周报、月报、季度通报；（全年坚持）；</t>
    </r>
    <r>
      <rPr>
        <sz val="12"/>
        <color rgb="FF000000"/>
        <rFont val="Times New Roman"/>
        <charset val="134"/>
      </rPr>
      <t>4.</t>
    </r>
    <r>
      <rPr>
        <sz val="12"/>
        <color rgb="FF000000"/>
        <rFont val="仿宋_GB2312"/>
        <charset val="134"/>
      </rPr>
      <t>针对疑难办件，不定期开展现场督办、召开专题调度会。（全年坚持）。</t>
    </r>
  </si>
  <si>
    <r>
      <rPr>
        <sz val="12"/>
        <color rgb="FF000000"/>
        <rFont val="Times New Roman"/>
        <charset val="134"/>
      </rPr>
      <t>1.</t>
    </r>
    <r>
      <rPr>
        <sz val="12"/>
        <color rgb="FF000000"/>
        <rFont val="仿宋_GB2312"/>
        <charset val="134"/>
      </rPr>
      <t>完成《淮北市</t>
    </r>
    <r>
      <rPr>
        <sz val="12"/>
        <color rgb="FF000000"/>
        <rFont val="Times New Roman"/>
        <charset val="134"/>
      </rPr>
      <t>12345</t>
    </r>
    <r>
      <rPr>
        <sz val="12"/>
        <color rgb="FF000000"/>
        <rFont val="仿宋_GB2312"/>
        <charset val="134"/>
      </rPr>
      <t>热线提升服务质量行动方案（初稿）》；</t>
    </r>
    <r>
      <rPr>
        <sz val="12"/>
        <color rgb="FF000000"/>
        <rFont val="Times New Roman"/>
        <charset val="134"/>
      </rPr>
      <t>2.2</t>
    </r>
    <r>
      <rPr>
        <sz val="12"/>
        <color rgb="FF000000"/>
        <rFont val="仿宋_GB2312"/>
        <charset val="134"/>
      </rPr>
      <t>月</t>
    </r>
    <r>
      <rPr>
        <sz val="12"/>
        <color rgb="FF000000"/>
        <rFont val="Times New Roman"/>
        <charset val="134"/>
      </rPr>
      <t>16</t>
    </r>
    <r>
      <rPr>
        <sz val="12"/>
        <color rgb="FF000000"/>
        <rFont val="仿宋_GB2312"/>
        <charset val="134"/>
      </rPr>
      <t>日开通</t>
    </r>
    <r>
      <rPr>
        <sz val="12"/>
        <color rgb="FF000000"/>
        <rFont val="Times New Roman"/>
        <charset val="134"/>
      </rPr>
      <t>“</t>
    </r>
    <r>
      <rPr>
        <sz val="12"/>
        <color rgb="FF000000"/>
        <rFont val="仿宋_GB2312"/>
        <charset val="134"/>
      </rPr>
      <t>营商环境监督分线</t>
    </r>
    <r>
      <rPr>
        <sz val="12"/>
        <color rgb="FF000000"/>
        <rFont val="Times New Roman"/>
        <charset val="134"/>
      </rPr>
      <t>”</t>
    </r>
    <r>
      <rPr>
        <sz val="12"/>
        <color rgb="FF000000"/>
        <rFont val="仿宋_GB2312"/>
        <charset val="134"/>
      </rPr>
      <t>，设置坐席</t>
    </r>
    <r>
      <rPr>
        <sz val="12"/>
        <color rgb="FF000000"/>
        <rFont val="Times New Roman"/>
        <charset val="134"/>
      </rPr>
      <t>2</t>
    </r>
    <r>
      <rPr>
        <sz val="12"/>
        <color rgb="FF000000"/>
        <rFont val="仿宋_GB2312"/>
        <charset val="134"/>
      </rPr>
      <t>个，遴选</t>
    </r>
    <r>
      <rPr>
        <sz val="12"/>
        <color rgb="FF000000"/>
        <rFont val="Times New Roman"/>
        <charset val="134"/>
      </rPr>
      <t>6</t>
    </r>
    <r>
      <rPr>
        <sz val="12"/>
        <color rgb="FF000000"/>
        <rFont val="仿宋_GB2312"/>
        <charset val="134"/>
      </rPr>
      <t>位优秀话务人员轮流接听来电，邀请市数据资源局、市放管服改革和营商环境监督办公室对分线话务员开展业务培训，后续将常态化开展人员培训工作；</t>
    </r>
    <r>
      <rPr>
        <sz val="12"/>
        <color rgb="FF000000"/>
        <rFont val="Times New Roman"/>
        <charset val="134"/>
      </rPr>
      <t>3.</t>
    </r>
    <r>
      <rPr>
        <sz val="12"/>
        <color rgb="FF000000"/>
        <rFont val="仿宋_GB2312"/>
        <charset val="134"/>
      </rPr>
      <t>严格落实</t>
    </r>
    <r>
      <rPr>
        <sz val="12"/>
        <color rgb="FF000000"/>
        <rFont val="Times New Roman"/>
        <charset val="134"/>
      </rPr>
      <t>“</t>
    </r>
    <r>
      <rPr>
        <sz val="12"/>
        <color rgb="FF000000"/>
        <rFont val="仿宋_GB2312"/>
        <charset val="134"/>
      </rPr>
      <t>周摘报、月通报、季考核</t>
    </r>
    <r>
      <rPr>
        <sz val="12"/>
        <color rgb="FF000000"/>
        <rFont val="Times New Roman"/>
        <charset val="134"/>
      </rPr>
      <t>”</t>
    </r>
    <r>
      <rPr>
        <sz val="12"/>
        <color rgb="FF000000"/>
        <rFont val="仿宋_GB2312"/>
        <charset val="134"/>
      </rPr>
      <t>制度，按时编发</t>
    </r>
    <r>
      <rPr>
        <sz val="12"/>
        <color rgb="FF000000"/>
        <rFont val="Times New Roman"/>
        <charset val="134"/>
      </rPr>
      <t>“</t>
    </r>
    <r>
      <rPr>
        <sz val="12"/>
        <color rgb="FF000000"/>
        <rFont val="仿宋_GB2312"/>
        <charset val="134"/>
      </rPr>
      <t>周报</t>
    </r>
    <r>
      <rPr>
        <sz val="12"/>
        <color rgb="FF000000"/>
        <rFont val="Times New Roman"/>
        <charset val="134"/>
      </rPr>
      <t>”“</t>
    </r>
    <r>
      <rPr>
        <sz val="12"/>
        <color rgb="FF000000"/>
        <rFont val="仿宋_GB2312"/>
        <charset val="134"/>
      </rPr>
      <t>月报</t>
    </r>
    <r>
      <rPr>
        <sz val="12"/>
        <color rgb="FF000000"/>
        <rFont val="Times New Roman"/>
        <charset val="134"/>
      </rPr>
      <t>”</t>
    </r>
    <r>
      <rPr>
        <sz val="12"/>
        <color rgb="FF000000"/>
        <rFont val="仿宋_GB2312"/>
        <charset val="134"/>
      </rPr>
      <t>，统计分析一季度热线办理各项指标，季度结束后进行考核通报；</t>
    </r>
    <r>
      <rPr>
        <sz val="12"/>
        <color rgb="FF000000"/>
        <rFont val="Times New Roman"/>
        <charset val="134"/>
      </rPr>
      <t>4.</t>
    </r>
    <r>
      <rPr>
        <sz val="12"/>
        <color rgb="FF000000"/>
        <rFont val="仿宋_GB2312"/>
        <charset val="134"/>
      </rPr>
      <t>截至</t>
    </r>
    <r>
      <rPr>
        <sz val="12"/>
        <color rgb="FF000000"/>
        <rFont val="Times New Roman"/>
        <charset val="134"/>
      </rPr>
      <t>3</t>
    </r>
    <r>
      <rPr>
        <sz val="12"/>
        <color rgb="FF000000"/>
        <rFont val="仿宋_GB2312"/>
        <charset val="134"/>
      </rPr>
      <t>月</t>
    </r>
    <r>
      <rPr>
        <sz val="12"/>
        <color rgb="FF000000"/>
        <rFont val="Times New Roman"/>
        <charset val="134"/>
      </rPr>
      <t>26</t>
    </r>
    <r>
      <rPr>
        <sz val="12"/>
        <color rgb="FF000000"/>
        <rFont val="仿宋_GB2312"/>
        <charset val="134"/>
      </rPr>
      <t>日，共开展现场督办</t>
    </r>
    <r>
      <rPr>
        <sz val="12"/>
        <color rgb="FF000000"/>
        <rFont val="Times New Roman"/>
        <charset val="134"/>
      </rPr>
      <t>9</t>
    </r>
    <r>
      <rPr>
        <sz val="12"/>
        <color rgb="FF000000"/>
        <rFont val="仿宋_GB2312"/>
        <charset val="134"/>
      </rPr>
      <t>次，召开专题调度会</t>
    </r>
    <r>
      <rPr>
        <sz val="12"/>
        <color rgb="FF000000"/>
        <rFont val="Times New Roman"/>
        <charset val="134"/>
      </rPr>
      <t>4</t>
    </r>
    <r>
      <rPr>
        <sz val="12"/>
        <color rgb="FF000000"/>
        <rFont val="仿宋_GB2312"/>
        <charset val="134"/>
      </rPr>
      <t>次。</t>
    </r>
  </si>
  <si>
    <t>发扬斗争精神，增强斗争本领，做到敢抓敢管有魄力、会抓会管有本事、立抓立管有效率，切实用干部的“担当指数”“辛苦指数”换取群众“幸福指数”。</t>
  </si>
  <si>
    <r>
      <rPr>
        <sz val="12"/>
        <color rgb="FF000000"/>
        <rFont val="Times New Roman"/>
        <charset val="134"/>
      </rPr>
      <t>1.</t>
    </r>
    <r>
      <rPr>
        <sz val="12"/>
        <color rgb="FF000000"/>
        <rFont val="仿宋_GB2312"/>
        <charset val="134"/>
      </rPr>
      <t>督促县区、园区和市直部门对照省目标考核和省直单位工作评议，确定年度争先进位目标，目标分解到季度，压实发展责任；</t>
    </r>
    <r>
      <rPr>
        <sz val="12"/>
        <color rgb="FF000000"/>
        <rFont val="Times New Roman"/>
        <charset val="134"/>
      </rPr>
      <t>2.</t>
    </r>
    <r>
      <rPr>
        <sz val="12"/>
        <color rgb="FF000000"/>
        <rFont val="仿宋_GB2312"/>
        <charset val="134"/>
      </rPr>
      <t>积极打造学习型政府和学习型机关。常态化组织政府党组理论学习中心组学习会议；不定期举办全市政办系统专业技能培训，提升办公室系统“三办三服务”能力水平；市政办机关每周开办“学思行”讲堂，机关干部轮流上台谈思想、讲业务、晒成效，变被动学习为“赛马”舞台；</t>
    </r>
    <r>
      <rPr>
        <sz val="12"/>
        <color rgb="FF000000"/>
        <rFont val="Times New Roman"/>
        <charset val="134"/>
      </rPr>
      <t>3.</t>
    </r>
    <r>
      <rPr>
        <sz val="12"/>
        <color rgb="FF000000"/>
        <rFont val="仿宋_GB2312"/>
        <charset val="134"/>
      </rPr>
      <t>组织召开煤化工、现代物流、专项债及中央预算内投资项目申报等方面专题培训会，提高政府系统干部专业能力水平。</t>
    </r>
  </si>
  <si>
    <r>
      <rPr>
        <sz val="12"/>
        <color rgb="FF000000"/>
        <rFont val="Times New Roman"/>
        <charset val="134"/>
      </rPr>
      <t>1.</t>
    </r>
    <r>
      <rPr>
        <sz val="12"/>
        <color rgb="FF000000"/>
        <rFont val="仿宋_GB2312"/>
        <charset val="134"/>
      </rPr>
      <t>督促县区、园区和市直部门对照省目标考核和省直单位工作评议，确定年度争先进位目标，目标分解到季度，压实发展责任；</t>
    </r>
    <r>
      <rPr>
        <sz val="12"/>
        <color rgb="FF000000"/>
        <rFont val="Times New Roman"/>
        <charset val="134"/>
      </rPr>
      <t>2.</t>
    </r>
    <r>
      <rPr>
        <sz val="12"/>
        <color rgb="FF000000"/>
        <rFont val="仿宋_GB2312"/>
        <charset val="134"/>
      </rPr>
      <t>组织召开煤化工方面，专项债及中央预算内投资项目申报方面专题培训会，提高政府系统干部专业能力水平。</t>
    </r>
  </si>
  <si>
    <t>始终把抓落实作为政府工作的生命线，以工业互联网思维推动政府工作流程再造，建立健全政府工作闭环管理机制，所有事项清单推送、智慧督办，确保一抓到底、层层落实、销号清零。</t>
  </si>
  <si>
    <r>
      <rPr>
        <sz val="12"/>
        <color rgb="FF000000"/>
        <rFont val="Times New Roman"/>
        <charset val="134"/>
      </rPr>
      <t>1.</t>
    </r>
    <r>
      <rPr>
        <sz val="12"/>
        <color rgb="FF000000"/>
        <rFont val="仿宋_GB2312"/>
        <charset val="134"/>
      </rPr>
      <t>进一步健全清单式闭环管理机制，制作政府办公室“两单一图”（工作清单、督办清单、工作流程图），确保事事有着落，件件有回音，工作规范化，落实高效率；</t>
    </r>
    <r>
      <rPr>
        <sz val="12"/>
        <color rgb="FF000000"/>
        <rFont val="Times New Roman"/>
        <charset val="134"/>
      </rPr>
      <t>2.</t>
    </r>
    <r>
      <rPr>
        <sz val="12"/>
        <color rgb="FF000000"/>
        <rFont val="仿宋_GB2312"/>
        <charset val="134"/>
      </rPr>
      <t>常态化跟踪梳理领导批示和交办事项，实行周通报、月调度机制，畅通落实“微循环”，确保各项重点工作一抓到底、层层落实。</t>
    </r>
  </si>
  <si>
    <r>
      <rPr>
        <sz val="12"/>
        <color rgb="FF000000"/>
        <rFont val="仿宋_GB2312"/>
        <charset val="134"/>
      </rPr>
      <t>进一步健全清单式闭环管理机制，研究制作领导批示和交办事项督办工作流程图和风险点清单，常态化跟踪梳理转办领导批示和交办事项，实行周通报、月调度机制，确保各项重点工作一抓到底、层层落实。</t>
    </r>
  </si>
  <si>
    <t>始终把纪律和规矩挺在前面，认真贯彻落实中央八项规定精神及省市委实施细则，驰而不息纠治“四风”，持续深化“找差距、改作风、强担当、争先进”专项行动，推进作风建设常态化长效化。</t>
  </si>
  <si>
    <r>
      <rPr>
        <sz val="12"/>
        <color rgb="FF000000"/>
        <rFont val="仿宋_GB2312"/>
        <charset val="134"/>
      </rPr>
      <t>始终牢记“三个务必”，严格落实省、市委持续深化“一改两为”全面提升工作效能大会精神，召开市政府党组</t>
    </r>
    <r>
      <rPr>
        <sz val="12"/>
        <color rgb="FF000000"/>
        <rFont val="Times New Roman"/>
        <charset val="134"/>
      </rPr>
      <t>2022</t>
    </r>
    <r>
      <rPr>
        <sz val="12"/>
        <color rgb="FF000000"/>
        <rFont val="仿宋_GB2312"/>
        <charset val="134"/>
      </rPr>
      <t>年度民主生活会，认真查摆问题，深刻剖析根源，明确今后努力方向和整改措施。</t>
    </r>
  </si>
  <si>
    <r>
      <rPr>
        <sz val="12"/>
        <color rgb="FF000000"/>
        <rFont val="仿宋_GB2312"/>
        <charset val="134"/>
      </rPr>
      <t>始终牢记</t>
    </r>
    <r>
      <rPr>
        <sz val="12"/>
        <color rgb="FF000000"/>
        <rFont val="Times New Roman"/>
        <charset val="134"/>
      </rPr>
      <t>“</t>
    </r>
    <r>
      <rPr>
        <sz val="12"/>
        <color rgb="FF000000"/>
        <rFont val="仿宋_GB2312"/>
        <charset val="134"/>
      </rPr>
      <t>三个务必</t>
    </r>
    <r>
      <rPr>
        <sz val="12"/>
        <color rgb="FF000000"/>
        <rFont val="Times New Roman"/>
        <charset val="134"/>
      </rPr>
      <t>”</t>
    </r>
    <r>
      <rPr>
        <sz val="12"/>
        <color rgb="FF000000"/>
        <rFont val="仿宋_GB2312"/>
        <charset val="134"/>
      </rPr>
      <t>，严格落实省、市</t>
    </r>
    <r>
      <rPr>
        <sz val="12"/>
        <color rgb="FF000000"/>
        <rFont val="Times New Roman"/>
        <charset val="134"/>
      </rPr>
      <t>“</t>
    </r>
    <r>
      <rPr>
        <sz val="12"/>
        <color rgb="FF000000"/>
        <rFont val="仿宋_GB2312"/>
        <charset val="134"/>
      </rPr>
      <t>一改两为</t>
    </r>
    <r>
      <rPr>
        <sz val="12"/>
        <color rgb="FF000000"/>
        <rFont val="Times New Roman"/>
        <charset val="134"/>
      </rPr>
      <t>”</t>
    </r>
    <r>
      <rPr>
        <sz val="12"/>
        <color rgb="FF000000"/>
        <rFont val="仿宋_GB2312"/>
        <charset val="134"/>
      </rPr>
      <t>大会精神。认真召开</t>
    </r>
    <r>
      <rPr>
        <sz val="12"/>
        <color rgb="FF000000"/>
        <rFont val="Times New Roman"/>
        <charset val="134"/>
      </rPr>
      <t>2022</t>
    </r>
    <r>
      <rPr>
        <sz val="12"/>
        <color rgb="FF000000"/>
        <rFont val="仿宋_GB2312"/>
        <charset val="134"/>
      </rPr>
      <t>年度市政府党组民主生活会。会前通过印发《关于</t>
    </r>
    <r>
      <rPr>
        <sz val="12"/>
        <color rgb="FF000000"/>
        <rFont val="Times New Roman"/>
        <charset val="134"/>
      </rPr>
      <t>2022</t>
    </r>
    <r>
      <rPr>
        <sz val="12"/>
        <color rgb="FF000000"/>
        <rFont val="仿宋_GB2312"/>
        <charset val="134"/>
      </rPr>
      <t>年度市政府党组民主生活会前征求意见的通知》、召开民主生活会前征求意见座谈会，积极征求意见建议，充分开展谈心谈话。会上，市政府党组成员聚焦主题，结合思想和工作实际，深入查摆存在问题，深刻剖析问题根源，明确努力方向和整改措施。</t>
    </r>
  </si>
  <si>
    <r>
      <rPr>
        <sz val="12"/>
        <rFont val="仿宋_GB2312"/>
        <charset val="134"/>
      </rPr>
      <t>地区生产总值增长</t>
    </r>
    <r>
      <rPr>
        <sz val="12"/>
        <rFont val="Times New Roman"/>
        <charset val="134"/>
      </rPr>
      <t>6.5%</t>
    </r>
    <r>
      <rPr>
        <sz val="12"/>
        <rFont val="仿宋_GB2312"/>
        <charset val="134"/>
      </rPr>
      <t>。</t>
    </r>
  </si>
  <si>
    <t>市发展改革委</t>
  </si>
  <si>
    <r>
      <rPr>
        <sz val="12"/>
        <rFont val="仿宋_GB2312"/>
        <charset val="134"/>
      </rPr>
      <t>将</t>
    </r>
    <r>
      <rPr>
        <sz val="12"/>
        <rFont val="Times New Roman"/>
        <charset val="134"/>
      </rPr>
      <t>GDP</t>
    </r>
    <r>
      <rPr>
        <sz val="12"/>
        <rFont val="仿宋_GB2312"/>
        <charset val="134"/>
      </rPr>
      <t>的细分指标责任明确到牵头部门，压实责任。</t>
    </r>
  </si>
  <si>
    <r>
      <rPr>
        <sz val="12"/>
        <rFont val="仿宋_GB2312"/>
        <charset val="134"/>
      </rPr>
      <t>压实工作职责，坚持工作牵头单位也要管指标的原则，梳理</t>
    </r>
    <r>
      <rPr>
        <sz val="12"/>
        <rFont val="Times New Roman"/>
        <charset val="134"/>
      </rPr>
      <t>GDP28</t>
    </r>
    <r>
      <rPr>
        <sz val="12"/>
        <rFont val="仿宋_GB2312"/>
        <charset val="134"/>
      </rPr>
      <t>项细分指标，明确涉及的全市</t>
    </r>
    <r>
      <rPr>
        <sz val="12"/>
        <rFont val="Times New Roman"/>
        <charset val="134"/>
      </rPr>
      <t>23</t>
    </r>
    <r>
      <rPr>
        <sz val="12"/>
        <rFont val="仿宋_GB2312"/>
        <charset val="134"/>
      </rPr>
      <t>个牵头部门及相关科室，并报市委组织部，将</t>
    </r>
    <r>
      <rPr>
        <sz val="12"/>
        <rFont val="Times New Roman"/>
        <charset val="134"/>
      </rPr>
      <t>GDP</t>
    </r>
    <r>
      <rPr>
        <sz val="12"/>
        <rFont val="仿宋_GB2312"/>
        <charset val="134"/>
      </rPr>
      <t>细分指标完成情况纳入</t>
    </r>
    <r>
      <rPr>
        <sz val="12"/>
        <rFont val="Times New Roman"/>
        <charset val="134"/>
      </rPr>
      <t>“</t>
    </r>
    <r>
      <rPr>
        <sz val="12"/>
        <rFont val="仿宋_GB2312"/>
        <charset val="134"/>
      </rPr>
      <t>争先进位好科长（处长）</t>
    </r>
    <r>
      <rPr>
        <sz val="12"/>
        <rFont val="Times New Roman"/>
        <charset val="134"/>
      </rPr>
      <t>”</t>
    </r>
    <r>
      <rPr>
        <sz val="12"/>
        <rFont val="仿宋_GB2312"/>
        <charset val="134"/>
      </rPr>
      <t>考评推优体系。</t>
    </r>
    <r>
      <rPr>
        <sz val="12"/>
        <rFont val="Times New Roman"/>
        <charset val="134"/>
      </rPr>
      <t>2023</t>
    </r>
    <r>
      <rPr>
        <sz val="12"/>
        <rFont val="仿宋_GB2312"/>
        <charset val="134"/>
      </rPr>
      <t>年一季度，全市地区生产总值实现</t>
    </r>
    <r>
      <rPr>
        <sz val="12"/>
        <rFont val="Times New Roman"/>
        <charset val="134"/>
      </rPr>
      <t>317.2</t>
    </r>
    <r>
      <rPr>
        <sz val="12"/>
        <rFont val="仿宋_GB2312"/>
        <charset val="134"/>
      </rPr>
      <t>亿元，较去年同期（</t>
    </r>
    <r>
      <rPr>
        <sz val="12"/>
        <rFont val="Times New Roman"/>
        <charset val="134"/>
      </rPr>
      <t>309.2</t>
    </r>
    <r>
      <rPr>
        <sz val="12"/>
        <rFont val="仿宋_GB2312"/>
        <charset val="134"/>
      </rPr>
      <t>亿元）增长</t>
    </r>
    <r>
      <rPr>
        <sz val="12"/>
        <rFont val="Times New Roman"/>
        <charset val="134"/>
      </rPr>
      <t>8</t>
    </r>
    <r>
      <rPr>
        <sz val="12"/>
        <rFont val="仿宋_GB2312"/>
        <charset val="134"/>
      </rPr>
      <t>亿元，居全省第</t>
    </r>
    <r>
      <rPr>
        <sz val="12"/>
        <rFont val="Times New Roman"/>
        <charset val="134"/>
      </rPr>
      <t>13</t>
    </r>
    <r>
      <rPr>
        <sz val="12"/>
        <rFont val="仿宋_GB2312"/>
        <charset val="134"/>
      </rPr>
      <t>位，增长</t>
    </r>
    <r>
      <rPr>
        <sz val="12"/>
        <rFont val="Times New Roman"/>
        <charset val="134"/>
      </rPr>
      <t>1%</t>
    </r>
    <r>
      <rPr>
        <sz val="12"/>
        <rFont val="仿宋_GB2312"/>
        <charset val="134"/>
      </rPr>
      <t>。</t>
    </r>
  </si>
  <si>
    <t>序时滞后</t>
  </si>
  <si>
    <r>
      <rPr>
        <sz val="12"/>
        <rFont val="仿宋_GB2312"/>
        <charset val="134"/>
      </rPr>
      <t>固定资产投资总额增长</t>
    </r>
    <r>
      <rPr>
        <sz val="12"/>
        <rFont val="Times New Roman"/>
        <charset val="134"/>
      </rPr>
      <t>10%</t>
    </r>
    <r>
      <rPr>
        <sz val="12"/>
        <rFont val="仿宋_GB2312"/>
        <charset val="134"/>
      </rPr>
      <t>以上。</t>
    </r>
  </si>
  <si>
    <t>加强工作调度，序时推进全市固定资产投资工作。</t>
  </si>
  <si>
    <r>
      <rPr>
        <sz val="12"/>
        <rFont val="仿宋_GB2312"/>
        <charset val="134"/>
      </rPr>
      <t>紧盯全市固定资产投资奋斗目标，强化调度，细化举措，压实责任，确保按进度推进。</t>
    </r>
    <r>
      <rPr>
        <sz val="12"/>
        <rFont val="Times New Roman"/>
        <charset val="134"/>
      </rPr>
      <t>2023</t>
    </r>
    <r>
      <rPr>
        <sz val="12"/>
        <rFont val="仿宋_GB2312"/>
        <charset val="134"/>
      </rPr>
      <t>年一季度，全市固定资产投资同比下降</t>
    </r>
    <r>
      <rPr>
        <sz val="12"/>
        <rFont val="Times New Roman"/>
        <charset val="134"/>
      </rPr>
      <t>0.5%</t>
    </r>
    <r>
      <rPr>
        <sz val="12"/>
        <rFont val="仿宋_GB2312"/>
        <charset val="134"/>
      </rPr>
      <t>，居全省第</t>
    </r>
    <r>
      <rPr>
        <sz val="12"/>
        <rFont val="Times New Roman"/>
        <charset val="134"/>
      </rPr>
      <t>14</t>
    </r>
    <r>
      <rPr>
        <sz val="12"/>
        <rFont val="仿宋_GB2312"/>
        <charset val="134"/>
      </rPr>
      <t>位。其中，项目投资同比增长</t>
    </r>
    <r>
      <rPr>
        <sz val="12"/>
        <rFont val="Times New Roman"/>
        <charset val="134"/>
      </rPr>
      <t>7.4%</t>
    </r>
    <r>
      <rPr>
        <sz val="12"/>
        <rFont val="仿宋_GB2312"/>
        <charset val="134"/>
      </rPr>
      <t>；房地产开发投资同比下降</t>
    </r>
    <r>
      <rPr>
        <sz val="12"/>
        <rFont val="Times New Roman"/>
        <charset val="134"/>
      </rPr>
      <t>10.7%</t>
    </r>
    <r>
      <rPr>
        <sz val="12"/>
        <rFont val="仿宋_GB2312"/>
        <charset val="134"/>
      </rPr>
      <t>。</t>
    </r>
  </si>
  <si>
    <t>能耗指标完成省下达目标任务。</t>
  </si>
  <si>
    <r>
      <rPr>
        <sz val="12"/>
        <color rgb="FF000000"/>
        <rFont val="Times New Roman"/>
        <charset val="134"/>
      </rPr>
      <t>1.</t>
    </r>
    <r>
      <rPr>
        <sz val="12"/>
        <color rgb="FF000000"/>
        <rFont val="仿宋_GB2312"/>
        <charset val="134"/>
      </rPr>
      <t>根据省定目标任务，分解下达全市年度目标；</t>
    </r>
    <r>
      <rPr>
        <sz val="12"/>
        <color rgb="FF000000"/>
        <rFont val="Times New Roman"/>
        <charset val="134"/>
      </rPr>
      <t>2.</t>
    </r>
    <r>
      <rPr>
        <sz val="12"/>
        <color rgb="FF000000"/>
        <rFont val="仿宋_GB2312"/>
        <charset val="134"/>
      </rPr>
      <t>开展县区能源“双控”考核工作。</t>
    </r>
  </si>
  <si>
    <r>
      <rPr>
        <sz val="12"/>
        <color theme="1"/>
        <rFont val="Times New Roman"/>
        <charset val="134"/>
      </rPr>
      <t>1.</t>
    </r>
    <r>
      <rPr>
        <sz val="12"/>
        <color theme="1"/>
        <rFont val="仿宋_GB2312"/>
        <charset val="134"/>
      </rPr>
      <t>印发《关于印发扎实做好</t>
    </r>
    <r>
      <rPr>
        <sz val="12"/>
        <color theme="1"/>
        <rFont val="Times New Roman"/>
        <charset val="134"/>
      </rPr>
      <t>2023</t>
    </r>
    <r>
      <rPr>
        <sz val="12"/>
        <color theme="1"/>
        <rFont val="仿宋_GB2312"/>
        <charset val="134"/>
      </rPr>
      <t>年度能耗强度控制工作的通知》，将省定目标任务分解下达至各县区、园区；</t>
    </r>
    <r>
      <rPr>
        <sz val="12"/>
        <color theme="1"/>
        <rFont val="Times New Roman"/>
        <charset val="134"/>
      </rPr>
      <t>2.</t>
    </r>
    <r>
      <rPr>
        <sz val="12"/>
        <color theme="1"/>
        <rFont val="仿宋_GB2312"/>
        <charset val="134"/>
      </rPr>
      <t>组织开展</t>
    </r>
    <r>
      <rPr>
        <sz val="12"/>
        <color theme="1"/>
        <rFont val="Times New Roman"/>
        <charset val="134"/>
      </rPr>
      <t>2022</t>
    </r>
    <r>
      <rPr>
        <sz val="12"/>
        <color theme="1"/>
        <rFont val="仿宋_GB2312"/>
        <charset val="134"/>
      </rPr>
      <t>年度县区能源</t>
    </r>
    <r>
      <rPr>
        <sz val="12"/>
        <color theme="1"/>
        <rFont val="Times New Roman"/>
        <charset val="134"/>
      </rPr>
      <t>“</t>
    </r>
    <r>
      <rPr>
        <sz val="12"/>
        <color theme="1"/>
        <rFont val="仿宋_GB2312"/>
        <charset val="134"/>
      </rPr>
      <t>双控</t>
    </r>
    <r>
      <rPr>
        <sz val="12"/>
        <color theme="1"/>
        <rFont val="Times New Roman"/>
        <charset val="134"/>
      </rPr>
      <t>”</t>
    </r>
    <r>
      <rPr>
        <sz val="12"/>
        <color theme="1"/>
        <rFont val="仿宋_GB2312"/>
        <charset val="134"/>
      </rPr>
      <t>目标责任评价考核工作，将考核结果报市委督查考核办。</t>
    </r>
  </si>
  <si>
    <r>
      <rPr>
        <sz val="12"/>
        <color rgb="FF000000"/>
        <rFont val="仿宋_GB2312"/>
        <charset val="134"/>
      </rPr>
      <t>完善项目推进全流程工作机制，力争全年实施省级重点项目</t>
    </r>
    <r>
      <rPr>
        <sz val="12"/>
        <color rgb="FF000000"/>
        <rFont val="Times New Roman"/>
        <charset val="134"/>
      </rPr>
      <t>269</t>
    </r>
    <r>
      <rPr>
        <sz val="12"/>
        <color rgb="FF000000"/>
        <rFont val="仿宋_GB2312"/>
        <charset val="134"/>
      </rPr>
      <t>个，完成年度计划投资</t>
    </r>
    <r>
      <rPr>
        <sz val="12"/>
        <color rgb="FF000000"/>
        <rFont val="Times New Roman"/>
        <charset val="134"/>
      </rPr>
      <t>345.6</t>
    </r>
    <r>
      <rPr>
        <sz val="12"/>
        <color rgb="FF000000"/>
        <rFont val="仿宋_GB2312"/>
        <charset val="134"/>
      </rPr>
      <t>亿元。</t>
    </r>
  </si>
  <si>
    <t>完善项目推进全流程工作机制，编制完成第一批省级重点项目计划。</t>
  </si>
  <si>
    <r>
      <rPr>
        <sz val="12"/>
        <color theme="1"/>
        <rFont val="仿宋_GB2312"/>
        <charset val="134"/>
      </rPr>
      <t>我市共安排</t>
    </r>
    <r>
      <rPr>
        <sz val="12"/>
        <color theme="1"/>
        <rFont val="Times New Roman"/>
        <charset val="134"/>
      </rPr>
      <t>2023</t>
    </r>
    <r>
      <rPr>
        <sz val="12"/>
        <color theme="1"/>
        <rFont val="仿宋_GB2312"/>
        <charset val="134"/>
      </rPr>
      <t>年第一批省级重点项目</t>
    </r>
    <r>
      <rPr>
        <sz val="12"/>
        <color theme="1"/>
        <rFont val="Times New Roman"/>
        <charset val="134"/>
      </rPr>
      <t>370</t>
    </r>
    <r>
      <rPr>
        <sz val="12"/>
        <color theme="1"/>
        <rFont val="仿宋_GB2312"/>
        <charset val="134"/>
      </rPr>
      <t>个（续建项目</t>
    </r>
    <r>
      <rPr>
        <sz val="12"/>
        <color theme="1"/>
        <rFont val="Times New Roman"/>
        <charset val="134"/>
      </rPr>
      <t>186</t>
    </r>
    <r>
      <rPr>
        <sz val="12"/>
        <color theme="1"/>
        <rFont val="仿宋_GB2312"/>
        <charset val="134"/>
      </rPr>
      <t>个、计划新开工项目</t>
    </r>
    <r>
      <rPr>
        <sz val="12"/>
        <color theme="1"/>
        <rFont val="Times New Roman"/>
        <charset val="134"/>
      </rPr>
      <t>84</t>
    </r>
    <r>
      <rPr>
        <sz val="12"/>
        <color theme="1"/>
        <rFont val="仿宋_GB2312"/>
        <charset val="134"/>
      </rPr>
      <t>个、储备项目</t>
    </r>
    <r>
      <rPr>
        <sz val="12"/>
        <color theme="1"/>
        <rFont val="Times New Roman"/>
        <charset val="134"/>
      </rPr>
      <t>100</t>
    </r>
    <r>
      <rPr>
        <sz val="12"/>
        <color theme="1"/>
        <rFont val="仿宋_GB2312"/>
        <charset val="134"/>
      </rPr>
      <t>个），年计划投资</t>
    </r>
    <r>
      <rPr>
        <sz val="12"/>
        <color theme="1"/>
        <rFont val="Times New Roman"/>
        <charset val="134"/>
      </rPr>
      <t>372.3</t>
    </r>
    <r>
      <rPr>
        <sz val="12"/>
        <color theme="1"/>
        <rFont val="仿宋_GB2312"/>
        <charset val="134"/>
      </rPr>
      <t>亿元。其中，</t>
    </r>
    <r>
      <rPr>
        <sz val="12"/>
        <color theme="1"/>
        <rFont val="Times New Roman"/>
        <charset val="134"/>
      </rPr>
      <t>A</t>
    </r>
    <r>
      <rPr>
        <sz val="12"/>
        <color theme="1"/>
        <rFont val="仿宋_GB2312"/>
        <charset val="134"/>
      </rPr>
      <t>类项目</t>
    </r>
    <r>
      <rPr>
        <sz val="12"/>
        <color theme="1"/>
        <rFont val="Times New Roman"/>
        <charset val="134"/>
      </rPr>
      <t>147</t>
    </r>
    <r>
      <rPr>
        <sz val="12"/>
        <color theme="1"/>
        <rFont val="仿宋_GB2312"/>
        <charset val="134"/>
      </rPr>
      <t>个，年计划投资</t>
    </r>
    <r>
      <rPr>
        <sz val="12"/>
        <color theme="1"/>
        <rFont val="Times New Roman"/>
        <charset val="134"/>
      </rPr>
      <t>303.64</t>
    </r>
    <r>
      <rPr>
        <sz val="12"/>
        <color theme="1"/>
        <rFont val="仿宋_GB2312"/>
        <charset val="134"/>
      </rPr>
      <t>亿元。</t>
    </r>
  </si>
  <si>
    <t>加强重大项目前期工作，发挥投资拉动作用，用好用足专项债券，制定并实施重点项目三年滚动计划，谋划储备实施一批打基础、补短板、促转型、增动能的重大项目。</t>
  </si>
  <si>
    <t>加强项目谋划，滚动推进重点项目三年滚动计划。</t>
  </si>
  <si>
    <r>
      <rPr>
        <sz val="12"/>
        <color theme="1"/>
        <rFont val="仿宋_GB2312"/>
        <charset val="134"/>
      </rPr>
      <t>聚焦国家政策导向，谋划了一批契合我市发展需要的打基础、管长远的重大项目，目前全市谋划储备项目</t>
    </r>
    <r>
      <rPr>
        <sz val="12"/>
        <color theme="1"/>
        <rFont val="Times New Roman"/>
        <charset val="134"/>
      </rPr>
      <t>406</t>
    </r>
    <r>
      <rPr>
        <sz val="12"/>
        <color theme="1"/>
        <rFont val="仿宋_GB2312"/>
        <charset val="134"/>
      </rPr>
      <t>个，总投资</t>
    </r>
    <r>
      <rPr>
        <sz val="12"/>
        <color theme="1"/>
        <rFont val="Times New Roman"/>
        <charset val="134"/>
      </rPr>
      <t>4100</t>
    </r>
    <r>
      <rPr>
        <sz val="12"/>
        <color theme="1"/>
        <rFont val="仿宋_GB2312"/>
        <charset val="134"/>
      </rPr>
      <t>亿元。</t>
    </r>
  </si>
  <si>
    <r>
      <rPr>
        <sz val="12"/>
        <color rgb="FF000000"/>
        <rFont val="仿宋_GB2312"/>
        <charset val="134"/>
      </rPr>
      <t>加快推动碳鑫科技</t>
    </r>
    <r>
      <rPr>
        <sz val="12"/>
        <color rgb="FF000000"/>
        <rFont val="Times New Roman"/>
        <charset val="134"/>
      </rPr>
      <t>EVA</t>
    </r>
    <r>
      <rPr>
        <sz val="12"/>
        <color rgb="FF000000"/>
        <rFont val="仿宋_GB2312"/>
        <charset val="134"/>
      </rPr>
      <t>、银邦科技、中基电池箔等重大项目建设，持续强化产业带动能力。</t>
    </r>
  </si>
  <si>
    <t>按月开展重点项目集中开工活动，加快推进项目早开工早建设。</t>
  </si>
  <si>
    <r>
      <rPr>
        <sz val="12"/>
        <color theme="1"/>
        <rFont val="仿宋_GB2312"/>
        <charset val="134"/>
      </rPr>
      <t>一季度共举办全市集中开工项目</t>
    </r>
    <r>
      <rPr>
        <sz val="12"/>
        <color theme="1"/>
        <rFont val="Times New Roman"/>
        <charset val="134"/>
      </rPr>
      <t>3</t>
    </r>
    <r>
      <rPr>
        <sz val="12"/>
        <color theme="1"/>
        <rFont val="仿宋_GB2312"/>
        <charset val="134"/>
      </rPr>
      <t>次，银邦年产</t>
    </r>
    <r>
      <rPr>
        <sz val="12"/>
        <color theme="1"/>
        <rFont val="Times New Roman"/>
        <charset val="134"/>
      </rPr>
      <t>35</t>
    </r>
    <r>
      <rPr>
        <sz val="12"/>
        <color theme="1"/>
        <rFont val="仿宋_GB2312"/>
        <charset val="134"/>
      </rPr>
      <t>万吨新能源材料、力幕三期等</t>
    </r>
    <r>
      <rPr>
        <sz val="12"/>
        <color theme="1"/>
        <rFont val="Times New Roman"/>
        <charset val="134"/>
      </rPr>
      <t>39</t>
    </r>
    <r>
      <rPr>
        <sz val="12"/>
        <color theme="1"/>
        <rFont val="仿宋_GB2312"/>
        <charset val="134"/>
      </rPr>
      <t>个项目参加开工动员。</t>
    </r>
  </si>
  <si>
    <t>积极推动第二气源省级天然气干线管网、工业供热管网等项目落地，补齐短板弱项。</t>
  </si>
  <si>
    <t>确定市高新区北区至口子酒厂东山产业园二期供热管网项目初步规划路由。加强和省能源局沟通，加快推进第二气源前期工作。</t>
  </si>
  <si>
    <t>供热管网：推进口子一期项目建设，加强与矿山集镇对接征迁事宜；完成口子二期供热管网路径规划、地勘、物探工作，推进供热管网项目方案设计招标挂网工作。完成平山电厂至濉芜产业园供热管网项目线路实地调研工作。第二气源项目正在开展前期工作。</t>
  </si>
  <si>
    <r>
      <rPr>
        <sz val="12"/>
        <color rgb="FF000000"/>
        <rFont val="仿宋_GB2312"/>
        <charset val="134"/>
      </rPr>
      <t>深入实施三产</t>
    </r>
    <r>
      <rPr>
        <sz val="12"/>
        <color rgb="FF000000"/>
        <rFont val="Times New Roman"/>
        <charset val="134"/>
      </rPr>
      <t>“</t>
    </r>
    <r>
      <rPr>
        <sz val="12"/>
        <color rgb="FF000000"/>
        <rFont val="仿宋_GB2312"/>
        <charset val="134"/>
      </rPr>
      <t>锻长补短</t>
    </r>
    <r>
      <rPr>
        <sz val="12"/>
        <color rgb="FF000000"/>
        <rFont val="Times New Roman"/>
        <charset val="134"/>
      </rPr>
      <t>”</t>
    </r>
    <r>
      <rPr>
        <sz val="12"/>
        <color rgb="FF000000"/>
        <rFont val="仿宋_GB2312"/>
        <charset val="134"/>
      </rPr>
      <t>行动计划，着力构建优质高效的服务业新体系。</t>
    </r>
  </si>
  <si>
    <r>
      <rPr>
        <sz val="12"/>
        <color rgb="FF000000"/>
        <rFont val="仿宋_GB2312"/>
        <charset val="134"/>
      </rPr>
      <t>明确责任分工，细化目标任务，制定出台市服务业锻长补短</t>
    </r>
    <r>
      <rPr>
        <sz val="12"/>
        <color rgb="FF000000"/>
        <rFont val="Times New Roman"/>
        <charset val="134"/>
      </rPr>
      <t>2023</t>
    </r>
    <r>
      <rPr>
        <sz val="12"/>
        <color rgb="FF000000"/>
        <rFont val="仿宋_GB2312"/>
        <charset val="134"/>
      </rPr>
      <t>年工作要点。</t>
    </r>
  </si>
  <si>
    <r>
      <rPr>
        <sz val="12"/>
        <color theme="1"/>
        <rFont val="仿宋_GB2312"/>
        <charset val="134"/>
      </rPr>
      <t>根据省服务业锻长补短行动</t>
    </r>
    <r>
      <rPr>
        <sz val="12"/>
        <color theme="1"/>
        <rFont val="Times New Roman"/>
        <charset val="134"/>
      </rPr>
      <t>2023</t>
    </r>
    <r>
      <rPr>
        <sz val="12"/>
        <color theme="1"/>
        <rFont val="仿宋_GB2312"/>
        <charset val="134"/>
      </rPr>
      <t>年工作要点，结合我市服务业锻长补短行动方案，已制定下发市服务业锻长补短</t>
    </r>
    <r>
      <rPr>
        <sz val="12"/>
        <color theme="1"/>
        <rFont val="Times New Roman"/>
        <charset val="134"/>
      </rPr>
      <t>2023</t>
    </r>
    <r>
      <rPr>
        <sz val="12"/>
        <color theme="1"/>
        <rFont val="仿宋_GB2312"/>
        <charset val="134"/>
      </rPr>
      <t>年工作要点，进一步明确了各相关单位年度目标任务及责任分工。</t>
    </r>
  </si>
  <si>
    <t>完善工业园区配套功能，加快培育检验检测等科技服务业。</t>
  </si>
  <si>
    <t>做好培育检验检测产业的发展摸底调查工作；建立健全市双创平台绩效评估机制，支持各工业园区利用现有资源，新建双创平台。</t>
  </si>
  <si>
    <r>
      <rPr>
        <sz val="12"/>
        <color theme="1"/>
        <rFont val="仿宋_GB2312"/>
        <charset val="134"/>
      </rPr>
      <t>开展全市现有检测机构检测能力摸排，围绕市主要产业开展检测需求调研，谋划新增检测项目和检测能力。制定《安徽</t>
    </r>
    <r>
      <rPr>
        <sz val="12"/>
        <color theme="1"/>
        <rFont val="Times New Roman"/>
        <charset val="134"/>
      </rPr>
      <t>“</t>
    </r>
    <r>
      <rPr>
        <sz val="12"/>
        <color theme="1"/>
        <rFont val="仿宋_GB2312"/>
        <charset val="134"/>
      </rPr>
      <t>双创汇</t>
    </r>
    <r>
      <rPr>
        <sz val="12"/>
        <color theme="1"/>
        <rFont val="Times New Roman"/>
        <charset val="134"/>
      </rPr>
      <t>”·</t>
    </r>
    <r>
      <rPr>
        <sz val="12"/>
        <color theme="1"/>
        <rFont val="仿宋_GB2312"/>
        <charset val="134"/>
      </rPr>
      <t>走进淮北暨第二届淮海经济区高校科技（专利）成果对接会方案》，对接淮海经济区相关单位和安徽大市场，协调推动安徽大市场淮北分市场战略合作、江苏淮海技术产权交易（淮北）分中心项目建设等项目签约。</t>
    </r>
  </si>
  <si>
    <r>
      <rPr>
        <sz val="12"/>
        <color rgb="FF000000"/>
        <rFont val="仿宋_GB2312"/>
        <charset val="134"/>
      </rPr>
      <t>建立完善重点项目管理系统，坚持</t>
    </r>
    <r>
      <rPr>
        <sz val="12"/>
        <color rgb="FF000000"/>
        <rFont val="Times New Roman"/>
        <charset val="134"/>
      </rPr>
      <t>“</t>
    </r>
    <r>
      <rPr>
        <sz val="12"/>
        <color rgb="FF000000"/>
        <rFont val="仿宋_GB2312"/>
        <charset val="134"/>
      </rPr>
      <t>资金、要素跟着项目走</t>
    </r>
    <r>
      <rPr>
        <sz val="12"/>
        <color rgb="FF000000"/>
        <rFont val="Times New Roman"/>
        <charset val="134"/>
      </rPr>
      <t>”</t>
    </r>
    <r>
      <rPr>
        <sz val="12"/>
        <color rgb="FF000000"/>
        <rFont val="仿宋_GB2312"/>
        <charset val="134"/>
      </rPr>
      <t>，强化重大项目全要素保障、全周期服务、全过程管控。</t>
    </r>
  </si>
  <si>
    <t>坚持要素跟着项目走，发挥全市重大项目要素保障工作专班作用，强化重大项目全要素保障。</t>
  </si>
  <si>
    <r>
      <rPr>
        <sz val="12"/>
        <color theme="1"/>
        <rFont val="仿宋_GB2312"/>
        <charset val="134"/>
      </rPr>
      <t>建立计划开工项目前期工作台账，逐个项目明确前期工作时间节点，定期调度前期工作推进情况，并反馈相关职能部门。</t>
    </r>
  </si>
  <si>
    <t>完善园区配套建设，提升园区承载能力，全力推进供热、供水等“一张网”建设，动态保持水电气等九项要素价格皖北最低。</t>
  </si>
  <si>
    <r>
      <rPr>
        <sz val="12"/>
        <color rgb="FF000000"/>
        <rFont val="Times New Roman"/>
        <charset val="134"/>
      </rPr>
      <t>1.</t>
    </r>
    <r>
      <rPr>
        <sz val="12"/>
        <color rgb="FF000000"/>
        <rFont val="仿宋_GB2312"/>
        <charset val="134"/>
      </rPr>
      <t>督促住建部门修订完善《淮北市制造业企业用水用气补贴方案》相关内容，动态保持水气价格皖北最低；</t>
    </r>
    <r>
      <rPr>
        <sz val="12"/>
        <color rgb="FF000000"/>
        <rFont val="Times New Roman"/>
        <charset val="134"/>
      </rPr>
      <t>2.</t>
    </r>
    <r>
      <rPr>
        <sz val="12"/>
        <color rgb="FF000000"/>
        <rFont val="仿宋_GB2312"/>
        <charset val="134"/>
      </rPr>
      <t>开展我市工业企业供热情况调查，为政府提供决策参考。</t>
    </r>
  </si>
  <si>
    <r>
      <rPr>
        <sz val="12"/>
        <color theme="1"/>
        <rFont val="Times New Roman"/>
        <charset val="134"/>
      </rPr>
      <t>1.</t>
    </r>
    <r>
      <rPr>
        <sz val="12"/>
        <color theme="1"/>
        <rFont val="仿宋_GB2312"/>
        <charset val="134"/>
      </rPr>
      <t>继续落实制造业企业用水用气价格补贴政策，一季度制造业用水企业</t>
    </r>
    <r>
      <rPr>
        <sz val="12"/>
        <color theme="1"/>
        <rFont val="Times New Roman"/>
        <charset val="134"/>
      </rPr>
      <t>350</t>
    </r>
    <r>
      <rPr>
        <sz val="12"/>
        <color theme="1"/>
        <rFont val="仿宋_GB2312"/>
        <charset val="134"/>
      </rPr>
      <t>家，优惠约</t>
    </r>
    <r>
      <rPr>
        <sz val="12"/>
        <color theme="1"/>
        <rFont val="Times New Roman"/>
        <charset val="134"/>
      </rPr>
      <t>75.3</t>
    </r>
    <r>
      <rPr>
        <sz val="12"/>
        <color theme="1"/>
        <rFont val="仿宋_GB2312"/>
        <charset val="134"/>
      </rPr>
      <t>万元；用气企业</t>
    </r>
    <r>
      <rPr>
        <sz val="12"/>
        <color theme="1"/>
        <rFont val="Times New Roman"/>
        <charset val="134"/>
      </rPr>
      <t>197</t>
    </r>
    <r>
      <rPr>
        <sz val="12"/>
        <color theme="1"/>
        <rFont val="仿宋_GB2312"/>
        <charset val="134"/>
      </rPr>
      <t>家，优惠约</t>
    </r>
    <r>
      <rPr>
        <sz val="12"/>
        <color theme="1"/>
        <rFont val="Times New Roman"/>
        <charset val="134"/>
      </rPr>
      <t>204.1</t>
    </r>
    <r>
      <rPr>
        <sz val="12"/>
        <color theme="1"/>
        <rFont val="仿宋_GB2312"/>
        <charset val="134"/>
      </rPr>
      <t>万元；</t>
    </r>
    <r>
      <rPr>
        <sz val="12"/>
        <color theme="1"/>
        <rFont val="Times New Roman"/>
        <charset val="134"/>
      </rPr>
      <t>2.</t>
    </r>
    <r>
      <rPr>
        <sz val="12"/>
        <color theme="1"/>
        <rFont val="仿宋_GB2312"/>
        <charset val="134"/>
      </rPr>
      <t>完成我市工业企业供热情况调研报告，已报市领导。</t>
    </r>
  </si>
  <si>
    <t>加强市级统筹，优先保障县区、园区重大项目用地、用能、用工、资金等要素需求，确保项目早开工、早竣工、早见效。</t>
  </si>
  <si>
    <t>盯紧项目前期工作推进，协调解决制约项目开工建设的用地、用能、用工、资金等问题。</t>
  </si>
  <si>
    <r>
      <rPr>
        <sz val="12"/>
        <color theme="1"/>
        <rFont val="仿宋_GB2312"/>
        <charset val="134"/>
      </rPr>
      <t>盯紧项目前期工作推进，定期调度前期工作推进情况，对于项目推进过程中需市级层面协调解决的问题，及时反馈相关职能部门。</t>
    </r>
  </si>
  <si>
    <t>精准对接省十大新兴产业，细化完善产业发展规划。</t>
  </si>
  <si>
    <t>统筹有关单位按职责分工对接省十大新兴产业推进组，及时将我市需省协调解决的问题分别报送对应的省十大新兴产业推进组，衔接落实省十大新兴产业部署的工作任务。</t>
  </si>
  <si>
    <t>统筹协调相关责任单位，积极对接省十大新兴产业推进组，完成十大新兴产业部署的工作任务。</t>
  </si>
  <si>
    <t>提标建设陶铝新材料和铝基高端金属材料、先进高分子结构材料省级重大新兴产业基地，加速铝基高端金属材料向车用铝合金新材料和工业零部件方面拓展。</t>
  </si>
  <si>
    <r>
      <rPr>
        <sz val="12"/>
        <color rgb="FF000000"/>
        <rFont val="仿宋_GB2312"/>
        <charset val="134"/>
      </rPr>
      <t>围绕促进产业集聚、增强创新能力、提升产业链供应链水平、提高亩均效益、推动绿色低碳发展、打造产业生态等方面，结合基地发展特点，编制基地新三年（</t>
    </r>
    <r>
      <rPr>
        <sz val="12"/>
        <color rgb="FF000000"/>
        <rFont val="Times New Roman"/>
        <charset val="134"/>
      </rPr>
      <t>2023—2025</t>
    </r>
    <r>
      <rPr>
        <sz val="12"/>
        <color rgb="FF000000"/>
        <rFont val="仿宋_GB2312"/>
        <charset val="134"/>
      </rPr>
      <t>年）规划。</t>
    </r>
  </si>
  <si>
    <r>
      <rPr>
        <sz val="12"/>
        <color theme="1"/>
        <rFont val="仿宋_GB2312"/>
        <charset val="134"/>
      </rPr>
      <t>牵头两大省级战新基地，围绕促进产业集聚、增强创新能力、提升产业链供应链水平、提高亩均效益、推动绿色低碳发展、打造产业生态等方面，结合基地发展特点，编制完成基地新三年（</t>
    </r>
    <r>
      <rPr>
        <sz val="12"/>
        <color theme="1"/>
        <rFont val="Times New Roman"/>
        <charset val="134"/>
      </rPr>
      <t>2023—2025</t>
    </r>
    <r>
      <rPr>
        <sz val="12"/>
        <color theme="1"/>
        <rFont val="仿宋_GB2312"/>
        <charset val="134"/>
      </rPr>
      <t>年）规划，并按省发展改革委工作部署，组织参加省重大新兴产业基地新三年规划现场答辩，目前，正根据专家组意见修改完善基地新三年规划。</t>
    </r>
  </si>
  <si>
    <t>推动煤化工产业向新能源材料、电子化学材料、医药农药中间体等高附加值产业延伸。</t>
  </si>
  <si>
    <t>根据《安徽省发展改革委等部门关于开展第一批化工园区复核等有关工作的通知 》要求，组织煤化工基地化工园区对照《安徽省化工园区认定办法（试行）》，逐条对照准备材料，联合市经信局、市自然资源局、市生态环境局、市住房和建设局、市交通局、市应急局对煤化工基地化工园区进行自查，形成自查报告经市政府报送。</t>
  </si>
  <si>
    <r>
      <rPr>
        <sz val="12"/>
        <color theme="1"/>
        <rFont val="仿宋_GB2312"/>
        <charset val="134"/>
      </rPr>
      <t>已联合市经信局、市自然资源局、市生态环境局、市住房和建设局、市交通局、市应急局，对照省认定办法对煤化工基地化工园区进行自查，形成自查报告经市政府审核反馈至各省直部门。完成化工园区复核实地检查工作。</t>
    </r>
  </si>
  <si>
    <r>
      <rPr>
        <sz val="12"/>
        <color rgb="FF000000"/>
        <rFont val="仿宋_GB2312"/>
        <charset val="134"/>
      </rPr>
      <t>建立</t>
    </r>
    <r>
      <rPr>
        <sz val="12"/>
        <color rgb="FF000000"/>
        <rFont val="Times New Roman"/>
        <charset val="134"/>
      </rPr>
      <t>“</t>
    </r>
    <r>
      <rPr>
        <sz val="12"/>
        <color rgb="FF000000"/>
        <rFont val="仿宋_GB2312"/>
        <charset val="134"/>
      </rPr>
      <t>红黄绿</t>
    </r>
    <r>
      <rPr>
        <sz val="12"/>
        <color rgb="FF000000"/>
        <rFont val="Times New Roman"/>
        <charset val="134"/>
      </rPr>
      <t>”</t>
    </r>
    <r>
      <rPr>
        <sz val="12"/>
        <color rgb="FF000000"/>
        <rFont val="仿宋_GB2312"/>
        <charset val="134"/>
      </rPr>
      <t>亮牌预警机制，实施全过程项目调度。</t>
    </r>
  </si>
  <si>
    <t>建立“红黄绿”亮牌预警机制，定期通报项目亮灯情况，实施精准调度。</t>
  </si>
  <si>
    <r>
      <rPr>
        <sz val="12"/>
        <color theme="1"/>
        <rFont val="仿宋_GB2312"/>
        <charset val="134"/>
      </rPr>
      <t>通过</t>
    </r>
    <r>
      <rPr>
        <sz val="12"/>
        <color theme="1"/>
        <rFont val="Times New Roman"/>
        <charset val="134"/>
      </rPr>
      <t>“</t>
    </r>
    <r>
      <rPr>
        <sz val="12"/>
        <color theme="1"/>
        <rFont val="仿宋_GB2312"/>
        <charset val="134"/>
      </rPr>
      <t>淮北市重点项目闭环管理系统</t>
    </r>
    <r>
      <rPr>
        <sz val="12"/>
        <color theme="1"/>
        <rFont val="Times New Roman"/>
        <charset val="134"/>
      </rPr>
      <t>”</t>
    </r>
    <r>
      <rPr>
        <sz val="12"/>
        <color theme="1"/>
        <rFont val="仿宋_GB2312"/>
        <charset val="134"/>
      </rPr>
      <t>对全市</t>
    </r>
    <r>
      <rPr>
        <sz val="12"/>
        <color theme="1"/>
        <rFont val="Times New Roman"/>
        <charset val="134"/>
      </rPr>
      <t>270</t>
    </r>
    <r>
      <rPr>
        <sz val="12"/>
        <color theme="1"/>
        <rFont val="仿宋_GB2312"/>
        <charset val="134"/>
      </rPr>
      <t>个亿元以上重点项目、</t>
    </r>
    <r>
      <rPr>
        <sz val="12"/>
        <color theme="1"/>
        <rFont val="Times New Roman"/>
        <charset val="134"/>
      </rPr>
      <t>70</t>
    </r>
    <r>
      <rPr>
        <sz val="12"/>
        <color theme="1"/>
        <rFont val="仿宋_GB2312"/>
        <charset val="134"/>
      </rPr>
      <t>个市本级政府性投资项目、</t>
    </r>
    <r>
      <rPr>
        <sz val="12"/>
        <color theme="1"/>
        <rFont val="Times New Roman"/>
        <charset val="134"/>
      </rPr>
      <t>39</t>
    </r>
    <r>
      <rPr>
        <sz val="12"/>
        <color theme="1"/>
        <rFont val="仿宋_GB2312"/>
        <charset val="134"/>
      </rPr>
      <t>个一季度省市集中开工项目开展实时调度，对未按节点推进的项目实行</t>
    </r>
    <r>
      <rPr>
        <sz val="12"/>
        <color theme="1"/>
        <rFont val="Times New Roman"/>
        <charset val="134"/>
      </rPr>
      <t>“</t>
    </r>
    <r>
      <rPr>
        <sz val="12"/>
        <color theme="1"/>
        <rFont val="仿宋_GB2312"/>
        <charset val="134"/>
      </rPr>
      <t>红黄绿</t>
    </r>
    <r>
      <rPr>
        <sz val="12"/>
        <color theme="1"/>
        <rFont val="Times New Roman"/>
        <charset val="134"/>
      </rPr>
      <t>”</t>
    </r>
    <r>
      <rPr>
        <sz val="12"/>
        <color theme="1"/>
        <rFont val="仿宋_GB2312"/>
        <charset val="134"/>
      </rPr>
      <t>三灯预警、每月通报项目亮灯情况，采取任务交办机制，统一清单管理，确保全市项目建设提速提效。</t>
    </r>
  </si>
  <si>
    <t>发挥开发园区转型发展主战场、主引擎作用，全面实施开发区提质增效三年行动，健全管委会管理体制，提升市场化运营能力。</t>
  </si>
  <si>
    <r>
      <rPr>
        <sz val="12"/>
        <color rgb="FF000000"/>
        <rFont val="仿宋_GB2312"/>
        <charset val="134"/>
      </rPr>
      <t>强化与各县区、市直各有关单位的工作对接力度，开展《淮北市开发区提质扩量增效三年行动计划（</t>
    </r>
    <r>
      <rPr>
        <sz val="12"/>
        <color rgb="FF000000"/>
        <rFont val="Times New Roman"/>
        <charset val="134"/>
      </rPr>
      <t>2023-2025</t>
    </r>
    <r>
      <rPr>
        <sz val="12"/>
        <color rgb="FF000000"/>
        <rFont val="仿宋_GB2312"/>
        <charset val="134"/>
      </rPr>
      <t>年）》制定工作。</t>
    </r>
  </si>
  <si>
    <r>
      <rPr>
        <sz val="12"/>
        <color theme="1"/>
        <rFont val="仿宋_GB2312"/>
        <charset val="134"/>
      </rPr>
      <t>《淮北市开发区提质扩量增效三年行动计划（</t>
    </r>
    <r>
      <rPr>
        <sz val="12"/>
        <color theme="1"/>
        <rFont val="Times New Roman"/>
        <charset val="134"/>
      </rPr>
      <t>2023-2025</t>
    </r>
    <r>
      <rPr>
        <sz val="12"/>
        <color theme="1"/>
        <rFont val="仿宋_GB2312"/>
        <charset val="134"/>
      </rPr>
      <t>年）》起草完毕，并征求各相关单位意见，已报市委、市政府研究。</t>
    </r>
  </si>
  <si>
    <r>
      <rPr>
        <sz val="12"/>
        <color rgb="FF000000"/>
        <rFont val="仿宋_GB2312"/>
        <charset val="134"/>
      </rPr>
      <t>深入推进</t>
    </r>
    <r>
      <rPr>
        <sz val="12"/>
        <color rgb="FF000000"/>
        <rFont val="Times New Roman"/>
        <charset val="134"/>
      </rPr>
      <t>“</t>
    </r>
    <r>
      <rPr>
        <sz val="12"/>
        <color rgb="FF000000"/>
        <rFont val="仿宋_GB2312"/>
        <charset val="134"/>
      </rPr>
      <t>标准地</t>
    </r>
    <r>
      <rPr>
        <sz val="12"/>
        <color rgb="FF000000"/>
        <rFont val="Times New Roman"/>
        <charset val="134"/>
      </rPr>
      <t>”</t>
    </r>
    <r>
      <rPr>
        <sz val="12"/>
        <color rgb="FF000000"/>
        <rFont val="仿宋_GB2312"/>
        <charset val="134"/>
      </rPr>
      <t>改革，推动企业</t>
    </r>
    <r>
      <rPr>
        <sz val="12"/>
        <color rgb="FF000000"/>
        <rFont val="Times New Roman"/>
        <charset val="134"/>
      </rPr>
      <t>“</t>
    </r>
    <r>
      <rPr>
        <sz val="12"/>
        <color rgb="FF000000"/>
        <rFont val="仿宋_GB2312"/>
        <charset val="134"/>
      </rPr>
      <t>拿地即开工</t>
    </r>
    <r>
      <rPr>
        <sz val="12"/>
        <color rgb="FF000000"/>
        <rFont val="Times New Roman"/>
        <charset val="134"/>
      </rPr>
      <t>”</t>
    </r>
    <r>
      <rPr>
        <sz val="12"/>
        <color rgb="FF000000"/>
        <rFont val="仿宋_GB2312"/>
        <charset val="134"/>
      </rPr>
      <t>。</t>
    </r>
  </si>
  <si>
    <t>协调督促各园区管委会，继续推进“标准地”改革，新增工业用地中标准地供地比例按序时进度达到省定任务要求。</t>
  </si>
  <si>
    <r>
      <rPr>
        <sz val="12"/>
        <color theme="1"/>
        <rFont val="仿宋_GB2312"/>
        <charset val="134"/>
      </rPr>
      <t>按省有关要求，协调各园区，加大标准地改革力度，新增工业用地中标准地供地比例按序时进度达到省定任务要求。</t>
    </r>
  </si>
  <si>
    <t>坚持错位发展，有序推进开发园区主导产业调整。</t>
  </si>
  <si>
    <t>积极配合各省级开发区开展主导产业发展研究，确定开发区产业发展方向。</t>
  </si>
  <si>
    <r>
      <rPr>
        <sz val="12"/>
        <color theme="1"/>
        <rFont val="仿宋_GB2312"/>
        <charset val="134"/>
      </rPr>
      <t>将省《关于进一步规范开发区四至范围调整和主导产业变更工作的通知》转发至各园区，督促各园区深化研究，适时谋划开展主导产业变更工作。</t>
    </r>
  </si>
  <si>
    <t>抢抓长三角一体化、淮海经济区等区域重大战略，扬淮所长，强化协同，加快推动更高水平对外开放。</t>
  </si>
  <si>
    <r>
      <rPr>
        <sz val="12"/>
        <color rgb="FF000000"/>
        <rFont val="仿宋_GB2312"/>
        <charset val="134"/>
      </rPr>
      <t>积极配合省发改委做好长三角主要领导座谈会筹备工作。起草《淮北市推进长三角一体化发展</t>
    </r>
    <r>
      <rPr>
        <sz val="12"/>
        <color rgb="FF000000"/>
        <rFont val="Times New Roman"/>
        <charset val="134"/>
      </rPr>
      <t>2023</t>
    </r>
    <r>
      <rPr>
        <sz val="12"/>
        <color rgb="FF000000"/>
        <rFont val="仿宋_GB2312"/>
        <charset val="134"/>
      </rPr>
      <t>年工作要点和淮北市贯彻省推进落实沪苏浙城市结对合作帮扶皖北城市</t>
    </r>
    <r>
      <rPr>
        <sz val="12"/>
        <color rgb="FF000000"/>
        <rFont val="Times New Roman"/>
        <charset val="134"/>
      </rPr>
      <t>2023</t>
    </r>
    <r>
      <rPr>
        <sz val="12"/>
        <color rgb="FF000000"/>
        <rFont val="仿宋_GB2312"/>
        <charset val="134"/>
      </rPr>
      <t>年度重点工作计划分解方案》。组织市有单位报送淮海经济区工作推进成效，做好参加淮海经济区（临沂）座谈会准备工作。</t>
    </r>
  </si>
  <si>
    <r>
      <rPr>
        <sz val="12"/>
        <color theme="1"/>
        <rFont val="仿宋_GB2312"/>
        <charset val="134"/>
      </rPr>
      <t>积极配合省发改委做好长三角主要领导座谈会筹备工作。研究制定《淮北市推进长三角一体化发展</t>
    </r>
    <r>
      <rPr>
        <sz val="12"/>
        <color theme="1"/>
        <rFont val="Times New Roman"/>
        <charset val="134"/>
      </rPr>
      <t>2023</t>
    </r>
    <r>
      <rPr>
        <sz val="12"/>
        <color theme="1"/>
        <rFont val="仿宋_GB2312"/>
        <charset val="134"/>
      </rPr>
      <t>年工作要点和淮北市贯彻省推进落实沪苏浙城市结对合作帮扶皖北城市</t>
    </r>
    <r>
      <rPr>
        <sz val="12"/>
        <color theme="1"/>
        <rFont val="Times New Roman"/>
        <charset val="134"/>
      </rPr>
      <t>2023</t>
    </r>
    <r>
      <rPr>
        <sz val="12"/>
        <color theme="1"/>
        <rFont val="仿宋_GB2312"/>
        <charset val="134"/>
      </rPr>
      <t>年度重点工作计划分解方案》，目前正在征求各单位意见。组织市有单位报送淮海经济区工作推进成效，</t>
    </r>
    <r>
      <rPr>
        <sz val="12"/>
        <color theme="1"/>
        <rFont val="Times New Roman"/>
        <charset val="134"/>
      </rPr>
      <t>3</t>
    </r>
    <r>
      <rPr>
        <sz val="12"/>
        <color theme="1"/>
        <rFont val="仿宋_GB2312"/>
        <charset val="134"/>
      </rPr>
      <t>月</t>
    </r>
    <r>
      <rPr>
        <sz val="12"/>
        <color theme="1"/>
        <rFont val="Times New Roman"/>
        <charset val="134"/>
      </rPr>
      <t>24</t>
    </r>
    <r>
      <rPr>
        <sz val="12"/>
        <color theme="1"/>
        <rFont val="仿宋_GB2312"/>
        <charset val="134"/>
      </rPr>
      <t>日，积极组织参加第五届淮海经济区（临沂）协同发展座谈会。</t>
    </r>
  </si>
  <si>
    <r>
      <rPr>
        <sz val="12"/>
        <color rgb="FF000000"/>
        <rFont val="仿宋_GB2312"/>
        <charset val="134"/>
      </rPr>
      <t>深化徐淮结对合作帮扶，推动我市</t>
    </r>
    <r>
      <rPr>
        <sz val="12"/>
        <color rgb="FF000000"/>
        <rFont val="Times New Roman"/>
        <charset val="134"/>
      </rPr>
      <t>“</t>
    </r>
    <r>
      <rPr>
        <sz val="12"/>
        <color rgb="FF000000"/>
        <rFont val="仿宋_GB2312"/>
        <charset val="134"/>
      </rPr>
      <t>五群十链</t>
    </r>
    <r>
      <rPr>
        <sz val="12"/>
        <color rgb="FF000000"/>
        <rFont val="Times New Roman"/>
        <charset val="134"/>
      </rPr>
      <t>”</t>
    </r>
    <r>
      <rPr>
        <sz val="12"/>
        <color rgb="FF000000"/>
        <rFont val="仿宋_GB2312"/>
        <charset val="134"/>
      </rPr>
      <t>产业和徐州市</t>
    </r>
    <r>
      <rPr>
        <sz val="12"/>
        <color rgb="FF000000"/>
        <rFont val="Times New Roman"/>
        <charset val="134"/>
      </rPr>
      <t>“343”</t>
    </r>
    <r>
      <rPr>
        <sz val="12"/>
        <color rgb="FF000000"/>
        <rFont val="仿宋_GB2312"/>
        <charset val="134"/>
      </rPr>
      <t>创新产业集群深度融合，促进县区、园区全面对接、深度合作，加快建设段园省际毗邻地区新型功能区。</t>
    </r>
  </si>
  <si>
    <t>做好徐州市党政代表团来淮调研结对合作帮扶。召开徐淮结对合作帮扶调度会。制定出台《江苏省徐州市与安徽省淮北市结对合作帮扶工作任务分解方案》。</t>
  </si>
  <si>
    <r>
      <rPr>
        <sz val="12"/>
        <color theme="1"/>
        <rFont val="Times New Roman"/>
        <charset val="134"/>
      </rPr>
      <t>2</t>
    </r>
    <r>
      <rPr>
        <sz val="12"/>
        <color theme="1"/>
        <rFont val="仿宋_GB2312"/>
        <charset val="134"/>
      </rPr>
      <t>月</t>
    </r>
    <r>
      <rPr>
        <sz val="12"/>
        <color theme="1"/>
        <rFont val="Times New Roman"/>
        <charset val="134"/>
      </rPr>
      <t>13</t>
    </r>
    <r>
      <rPr>
        <sz val="12"/>
        <color theme="1"/>
        <rFont val="仿宋_GB2312"/>
        <charset val="134"/>
      </rPr>
      <t>日，做好徐州市党政代表团来淮考察交流工作，加快推进两地结对合作帮扶。</t>
    </r>
    <r>
      <rPr>
        <sz val="12"/>
        <color theme="1"/>
        <rFont val="Times New Roman"/>
        <charset val="134"/>
      </rPr>
      <t>3</t>
    </r>
    <r>
      <rPr>
        <sz val="12"/>
        <color theme="1"/>
        <rFont val="仿宋_GB2312"/>
        <charset val="134"/>
      </rPr>
      <t>月</t>
    </r>
    <r>
      <rPr>
        <sz val="12"/>
        <color theme="1"/>
        <rFont val="Times New Roman"/>
        <charset val="134"/>
      </rPr>
      <t>1</t>
    </r>
    <r>
      <rPr>
        <sz val="12"/>
        <color theme="1"/>
        <rFont val="仿宋_GB2312"/>
        <charset val="134"/>
      </rPr>
      <t>日，组织召开徐淮结对合作帮扶专题调度会，推进结对合作帮扶工作落实。</t>
    </r>
    <r>
      <rPr>
        <sz val="12"/>
        <color theme="1"/>
        <rFont val="Times New Roman"/>
        <charset val="134"/>
      </rPr>
      <t>2</t>
    </r>
    <r>
      <rPr>
        <sz val="12"/>
        <color theme="1"/>
        <rFont val="仿宋_GB2312"/>
        <charset val="134"/>
      </rPr>
      <t>月</t>
    </r>
    <r>
      <rPr>
        <sz val="12"/>
        <color theme="1"/>
        <rFont val="Times New Roman"/>
        <charset val="134"/>
      </rPr>
      <t>28</t>
    </r>
    <r>
      <rPr>
        <sz val="12"/>
        <color theme="1"/>
        <rFont val="仿宋_GB2312"/>
        <charset val="134"/>
      </rPr>
      <t>日，制定出台《江苏省徐州市与安徽省淮北市结对合作帮扶工作任务分解方案》。</t>
    </r>
  </si>
  <si>
    <r>
      <rPr>
        <sz val="12"/>
        <color rgb="FF000000"/>
        <rFont val="仿宋_GB2312"/>
        <charset val="134"/>
      </rPr>
      <t>全面落实促进皖北承接产业转移集聚区建设若干政策措施，以建设高能级皖北承接产业转移</t>
    </r>
    <r>
      <rPr>
        <sz val="12"/>
        <color rgb="FF000000"/>
        <rFont val="Times New Roman"/>
        <charset val="134"/>
      </rPr>
      <t>“6+2”</t>
    </r>
    <r>
      <rPr>
        <sz val="12"/>
        <color rgb="FF000000"/>
        <rFont val="仿宋_GB2312"/>
        <charset val="134"/>
      </rPr>
      <t>试验区为抓手，深度参与新一轮南北合作共建，持续提升区域发展动能。</t>
    </r>
  </si>
  <si>
    <r>
      <rPr>
        <sz val="12"/>
        <color rgb="FF000000"/>
        <rFont val="仿宋_GB2312"/>
        <charset val="134"/>
      </rPr>
      <t>加强与皖北承接产业转移“</t>
    </r>
    <r>
      <rPr>
        <sz val="12"/>
        <color rgb="FF000000"/>
        <rFont val="Times New Roman"/>
        <charset val="134"/>
      </rPr>
      <t>6+2</t>
    </r>
    <r>
      <rPr>
        <sz val="12"/>
        <color rgb="FF000000"/>
        <rFont val="仿宋_GB2312"/>
        <charset val="134"/>
      </rPr>
      <t>”试验区（濉溪经开区）及南北合作共建园（濉芜现代产业园）工作对接指导，持续提升园区发展动能。</t>
    </r>
  </si>
  <si>
    <r>
      <rPr>
        <sz val="12"/>
        <color theme="1"/>
        <rFont val="仿宋_GB2312"/>
        <charset val="134"/>
      </rPr>
      <t>会同市财政局，提出皖北承接产业转移</t>
    </r>
    <r>
      <rPr>
        <sz val="12"/>
        <color theme="1"/>
        <rFont val="Times New Roman"/>
        <charset val="134"/>
      </rPr>
      <t>“6+2”</t>
    </r>
    <r>
      <rPr>
        <sz val="12"/>
        <color theme="1"/>
        <rFont val="仿宋_GB2312"/>
        <charset val="134"/>
      </rPr>
      <t>试验区专项资金</t>
    </r>
    <r>
      <rPr>
        <sz val="12"/>
        <color theme="1"/>
        <rFont val="Times New Roman"/>
        <charset val="134"/>
      </rPr>
      <t>4350</t>
    </r>
    <r>
      <rPr>
        <sz val="12"/>
        <color theme="1"/>
        <rFont val="仿宋_GB2312"/>
        <charset val="134"/>
      </rPr>
      <t>万元分配方案，切实做好资金分配工作。</t>
    </r>
  </si>
  <si>
    <r>
      <rPr>
        <sz val="12"/>
        <color rgb="FF000000"/>
        <rFont val="仿宋_GB2312"/>
        <charset val="134"/>
      </rPr>
      <t>积极推进城市功能品质提升</t>
    </r>
    <r>
      <rPr>
        <sz val="12"/>
        <color rgb="FF000000"/>
        <rFont val="Times New Roman"/>
        <charset val="134"/>
      </rPr>
      <t>“</t>
    </r>
    <r>
      <rPr>
        <sz val="12"/>
        <color rgb="FF000000"/>
        <rFont val="仿宋_GB2312"/>
        <charset val="134"/>
      </rPr>
      <t>三年行动计划</t>
    </r>
    <r>
      <rPr>
        <sz val="12"/>
        <color rgb="FF000000"/>
        <rFont val="Times New Roman"/>
        <charset val="134"/>
      </rPr>
      <t>”</t>
    </r>
    <r>
      <rPr>
        <sz val="12"/>
        <color rgb="FF000000"/>
        <rFont val="仿宋_GB2312"/>
        <charset val="134"/>
      </rPr>
      <t>。</t>
    </r>
  </si>
  <si>
    <t>按照全省城市功能品质活力提升工作安排推进工作。</t>
  </si>
  <si>
    <r>
      <rPr>
        <sz val="12"/>
        <color theme="1"/>
        <rFont val="仿宋_GB2312"/>
        <charset val="134"/>
      </rPr>
      <t>按照全省城市功能品质活力提升工作安排推进相关工作开展，形成《淮北市城市功能品质活力提升专题研究报告》。</t>
    </r>
  </si>
  <si>
    <t>加快高铁西站片区规划建设，提升片区整体风貌，完善综合服务功能。</t>
  </si>
  <si>
    <t>督促市交控集团，编制完成西站片区涉铁市政道路工程项目建议书并完成项目立项；确定西站片区一期建设项目内容及实施模式；开展征地拆迁入户调查。</t>
  </si>
  <si>
    <r>
      <rPr>
        <sz val="12"/>
        <color theme="1"/>
        <rFont val="仿宋_GB2312"/>
        <charset val="134"/>
      </rPr>
      <t>淮北西站片区云集路、海棠路、纬四路项目建议书编制完成并完成项目立项；经对接，市交控集团已确定西站片区一期建设项目内容（云集路、海棠路、纬四路、纬五路、站前广场、匝道、综合客运枢纽），确定以交控集团为出资主体的实施模式，并会同濉溪县开展征拆入户调查工作，经调查，征迁户数约为</t>
    </r>
    <r>
      <rPr>
        <sz val="12"/>
        <color theme="1"/>
        <rFont val="Times New Roman"/>
        <charset val="134"/>
      </rPr>
      <t>3589</t>
    </r>
    <r>
      <rPr>
        <sz val="12"/>
        <color theme="1"/>
        <rFont val="仿宋_GB2312"/>
        <charset val="134"/>
      </rPr>
      <t>户。</t>
    </r>
  </si>
  <si>
    <t>加快推动淮宿蚌、淮阜城际铁路淮北段工作进度。</t>
  </si>
  <si>
    <r>
      <rPr>
        <sz val="12"/>
        <color theme="1"/>
        <rFont val="仿宋_GB2312"/>
        <charset val="134"/>
      </rPr>
      <t>推进淮宿蚌铁路征迁、建设工作，争取征迁完成</t>
    </r>
    <r>
      <rPr>
        <sz val="12"/>
        <color theme="1"/>
        <rFont val="Times New Roman"/>
        <charset val="134"/>
      </rPr>
      <t>50%</t>
    </r>
    <r>
      <rPr>
        <sz val="12"/>
        <color theme="1"/>
        <rFont val="仿宋_GB2312"/>
        <charset val="134"/>
      </rPr>
      <t>，淮北段节点工程相山隧道进场施工，桥梁、路基施工全面推进；淮阜铁路土地组卷手续报省自然资源厅，启动先行用地征迁工作，施工单位进场开展北淝河特大桥跨</t>
    </r>
    <r>
      <rPr>
        <sz val="12"/>
        <color rgb="FF000000"/>
        <rFont val="仿宋_GB2312"/>
        <charset val="134"/>
      </rPr>
      <t>澥河桥</t>
    </r>
    <r>
      <rPr>
        <sz val="12"/>
        <color theme="1"/>
        <rFont val="仿宋_GB2312"/>
        <charset val="134"/>
      </rPr>
      <t>施工。</t>
    </r>
  </si>
  <si>
    <r>
      <rPr>
        <sz val="12"/>
        <color theme="1"/>
        <rFont val="仿宋_GB2312"/>
        <charset val="134"/>
      </rPr>
      <t>淮宿蚌铁路：工程施工方面，淮北段桥梁桩基完成</t>
    </r>
    <r>
      <rPr>
        <sz val="12"/>
        <color theme="1"/>
        <rFont val="Times New Roman"/>
        <charset val="134"/>
      </rPr>
      <t>87.8%</t>
    </r>
    <r>
      <rPr>
        <sz val="12"/>
        <color theme="1"/>
        <rFont val="仿宋_GB2312"/>
        <charset val="134"/>
      </rPr>
      <t>，承台完成</t>
    </r>
    <r>
      <rPr>
        <sz val="12"/>
        <color theme="1"/>
        <rFont val="Times New Roman"/>
        <charset val="134"/>
      </rPr>
      <t>60%</t>
    </r>
    <r>
      <rPr>
        <sz val="12"/>
        <color theme="1"/>
        <rFont val="仿宋_GB2312"/>
        <charset val="134"/>
      </rPr>
      <t>，墩身完成</t>
    </r>
    <r>
      <rPr>
        <sz val="12"/>
        <color theme="1"/>
        <rFont val="Times New Roman"/>
        <charset val="134"/>
      </rPr>
      <t>33.6%</t>
    </r>
    <r>
      <rPr>
        <sz val="12"/>
        <color theme="1"/>
        <rFont val="仿宋_GB2312"/>
        <charset val="134"/>
      </rPr>
      <t>，相山隧道目前已进场施工；征迁方面，房屋协议基本签订完成，拆迁完成</t>
    </r>
    <r>
      <rPr>
        <sz val="12"/>
        <color theme="1"/>
        <rFont val="Times New Roman"/>
        <charset val="134"/>
      </rPr>
      <t>79.69%</t>
    </r>
    <r>
      <rPr>
        <sz val="12"/>
        <color theme="1"/>
        <rFont val="仿宋_GB2312"/>
        <charset val="134"/>
      </rPr>
      <t>。淮阜铁路：用地报批方面，我市境内用地组卷材料已通过省自然资源厅审核，</t>
    </r>
    <r>
      <rPr>
        <sz val="12"/>
        <color theme="1"/>
        <rFont val="Times New Roman"/>
        <charset val="134"/>
      </rPr>
      <t>194</t>
    </r>
    <r>
      <rPr>
        <sz val="12"/>
        <color theme="1"/>
        <rFont val="仿宋_GB2312"/>
        <charset val="134"/>
      </rPr>
      <t>亩先行用地交付</t>
    </r>
    <r>
      <rPr>
        <sz val="12"/>
        <color theme="1"/>
        <rFont val="Times New Roman"/>
        <charset val="134"/>
      </rPr>
      <t>154.7</t>
    </r>
    <r>
      <rPr>
        <sz val="12"/>
        <color theme="1"/>
        <rFont val="仿宋_GB2312"/>
        <charset val="134"/>
      </rPr>
      <t>亩；工程建设方面，项目部及</t>
    </r>
    <r>
      <rPr>
        <sz val="12"/>
        <color theme="1"/>
        <rFont val="Times New Roman"/>
        <charset val="134"/>
      </rPr>
      <t>3</t>
    </r>
    <r>
      <rPr>
        <sz val="12"/>
        <color theme="1"/>
        <rFont val="仿宋_GB2312"/>
        <charset val="134"/>
      </rPr>
      <t>个分部驻地建设已完成并入驻，北淝河特大桥已完成地表附属物清理，启动桩基施工。</t>
    </r>
  </si>
  <si>
    <t>聚焦能源结构调整，实施煤炭、电力等高耗能行业节能改造，推动优势传统产业数字化绿色化低碳化转型。</t>
  </si>
  <si>
    <t>国安电力设备排产；中利涣城完成项目前期调研及方案论证工作，完成设计和安装立项招标。</t>
  </si>
  <si>
    <r>
      <rPr>
        <sz val="12"/>
        <color theme="1"/>
        <rFont val="仿宋_GB2312"/>
        <charset val="134"/>
      </rPr>
      <t>国安电厂：一季度中联门阀组原坯加工准备制造中，预计整个中联门阀组需要</t>
    </r>
    <r>
      <rPr>
        <sz val="12"/>
        <color theme="1"/>
        <rFont val="Times New Roman"/>
        <charset val="134"/>
      </rPr>
      <t>6-7</t>
    </r>
    <r>
      <rPr>
        <sz val="12"/>
        <color theme="1"/>
        <rFont val="仿宋_GB2312"/>
        <charset val="134"/>
      </rPr>
      <t>个月生产周期，其他部件正在跟进采购进度。中利涣城：招标文件已经公司讨论完成，提交皖能集团审批。</t>
    </r>
    <r>
      <rPr>
        <sz val="12"/>
        <color theme="1"/>
        <rFont val="Times New Roman"/>
        <charset val="134"/>
      </rPr>
      <t>3</t>
    </r>
    <r>
      <rPr>
        <sz val="12"/>
        <color theme="1"/>
        <rFont val="仿宋_GB2312"/>
        <charset val="134"/>
      </rPr>
      <t>月</t>
    </r>
    <r>
      <rPr>
        <sz val="12"/>
        <color theme="1"/>
        <rFont val="Times New Roman"/>
        <charset val="134"/>
      </rPr>
      <t>25</t>
    </r>
    <r>
      <rPr>
        <sz val="12"/>
        <color theme="1"/>
        <rFont val="仿宋_GB2312"/>
        <charset val="134"/>
      </rPr>
      <t>日提交招标文件至濉溪县公共资源交易中心公开招标。</t>
    </r>
  </si>
  <si>
    <r>
      <rPr>
        <sz val="12"/>
        <color rgb="FF000000"/>
        <rFont val="仿宋_GB2312"/>
        <charset val="134"/>
      </rPr>
      <t>大力发展风电、光伏、氢能、煤层气、生物质等新能源产业，新能源装机规模达到</t>
    </r>
    <r>
      <rPr>
        <sz val="12"/>
        <color rgb="FF000000"/>
        <rFont val="Times New Roman"/>
        <charset val="134"/>
      </rPr>
      <t>95</t>
    </r>
    <r>
      <rPr>
        <sz val="12"/>
        <color rgb="FF000000"/>
        <rFont val="仿宋_GB2312"/>
        <charset val="134"/>
      </rPr>
      <t>万千瓦。</t>
    </r>
  </si>
  <si>
    <t>加强项目调度，加快推进大唐五沟光伏发电项目、濉溪鑫风风力发电项目建设。</t>
  </si>
  <si>
    <r>
      <rPr>
        <sz val="12"/>
        <color theme="1"/>
        <rFont val="仿宋_GB2312"/>
        <charset val="134"/>
      </rPr>
      <t>加快推进新能源重点项目建设，大唐五沟光伏发电项目建成并网</t>
    </r>
    <r>
      <rPr>
        <sz val="12"/>
        <color theme="1"/>
        <rFont val="Times New Roman"/>
        <charset val="134"/>
      </rPr>
      <t>6</t>
    </r>
    <r>
      <rPr>
        <sz val="12"/>
        <color theme="1"/>
        <rFont val="仿宋_GB2312"/>
        <charset val="134"/>
      </rPr>
      <t>万千瓦、鑫风风电项目风机已完成基础浇筑</t>
    </r>
    <r>
      <rPr>
        <sz val="12"/>
        <color theme="1"/>
        <rFont val="Times New Roman"/>
        <charset val="134"/>
      </rPr>
      <t>11/11</t>
    </r>
    <r>
      <rPr>
        <sz val="12"/>
        <color theme="1"/>
        <rFont val="仿宋_GB2312"/>
        <charset val="134"/>
      </rPr>
      <t>台；升压站已完成综合楼地梁钢筋模板安装。</t>
    </r>
  </si>
  <si>
    <r>
      <rPr>
        <sz val="12"/>
        <color rgb="FF000000"/>
        <rFont val="仿宋_GB2312"/>
        <charset val="134"/>
      </rPr>
      <t>接续实施</t>
    </r>
    <r>
      <rPr>
        <sz val="12"/>
        <color rgb="FF000000"/>
        <rFont val="Times New Roman"/>
        <charset val="134"/>
      </rPr>
      <t>10</t>
    </r>
    <r>
      <rPr>
        <sz val="12"/>
        <color rgb="FF000000"/>
        <rFont val="仿宋_GB2312"/>
        <charset val="134"/>
      </rPr>
      <t>项暖民心行动，推动便民停车、快乐健身、老年助餐等项目提质扩面，让群众幸福生活触手可及。</t>
    </r>
  </si>
  <si>
    <r>
      <rPr>
        <sz val="12"/>
        <color theme="1"/>
        <rFont val="仿宋_GB2312"/>
        <charset val="134"/>
      </rPr>
      <t>印发《淮北市</t>
    </r>
    <r>
      <rPr>
        <sz val="12"/>
        <color indexed="8"/>
        <rFont val="Times New Roman"/>
        <charset val="134"/>
      </rPr>
      <t>10</t>
    </r>
    <r>
      <rPr>
        <sz val="12"/>
        <color theme="1"/>
        <rFont val="仿宋_GB2312"/>
        <charset val="134"/>
      </rPr>
      <t>项暖民心行动</t>
    </r>
    <r>
      <rPr>
        <sz val="12"/>
        <color indexed="8"/>
        <rFont val="Times New Roman"/>
        <charset val="134"/>
      </rPr>
      <t>2023</t>
    </r>
    <r>
      <rPr>
        <sz val="12"/>
        <color theme="1"/>
        <rFont val="仿宋_GB2312"/>
        <charset val="134"/>
      </rPr>
      <t>年实施方案》，明确年度目标任务。组织开展暖民心行动宣传，强化协调调度，推动各项行动实现良好开局。</t>
    </r>
  </si>
  <si>
    <r>
      <rPr>
        <sz val="12"/>
        <color theme="1"/>
        <rFont val="仿宋_GB2312"/>
        <charset val="134"/>
      </rPr>
      <t>市民生办牵头市人力资源社会保障局、市民政局、市卫生健康委、市教育局、市文旅体局、市住建局、市商务局等</t>
    </r>
    <r>
      <rPr>
        <sz val="12"/>
        <color theme="1"/>
        <rFont val="Times New Roman"/>
        <charset val="134"/>
      </rPr>
      <t>7</t>
    </r>
    <r>
      <rPr>
        <sz val="12"/>
        <color theme="1"/>
        <rFont val="仿宋_GB2312"/>
        <charset val="134"/>
      </rPr>
      <t>家单位，严格按照省文件要求，细化目标任务，实化方案举措，在合理承接省定目标任务的同时，注重行动提质扩面。在充分征求相关市直单位和县区意见建议的基础上，经市政府同意后正式印发《淮北市</t>
    </r>
    <r>
      <rPr>
        <sz val="12"/>
        <color theme="1"/>
        <rFont val="Times New Roman"/>
        <charset val="134"/>
      </rPr>
      <t>10</t>
    </r>
    <r>
      <rPr>
        <sz val="12"/>
        <color theme="1"/>
        <rFont val="仿宋_GB2312"/>
        <charset val="134"/>
      </rPr>
      <t>项暖民心行动</t>
    </r>
    <r>
      <rPr>
        <sz val="12"/>
        <color theme="1"/>
        <rFont val="Times New Roman"/>
        <charset val="134"/>
      </rPr>
      <t>2023</t>
    </r>
    <r>
      <rPr>
        <sz val="12"/>
        <color theme="1"/>
        <rFont val="仿宋_GB2312"/>
        <charset val="134"/>
      </rPr>
      <t>年实施方案》。同时，紧盯</t>
    </r>
    <r>
      <rPr>
        <sz val="12"/>
        <color theme="1"/>
        <rFont val="Times New Roman"/>
        <charset val="134"/>
      </rPr>
      <t>2023</t>
    </r>
    <r>
      <rPr>
        <sz val="12"/>
        <color theme="1"/>
        <rFont val="仿宋_GB2312"/>
        <charset val="134"/>
      </rPr>
      <t>年</t>
    </r>
    <r>
      <rPr>
        <sz val="12"/>
        <color theme="1"/>
        <rFont val="Times New Roman"/>
        <charset val="134"/>
      </rPr>
      <t>10</t>
    </r>
    <r>
      <rPr>
        <sz val="12"/>
        <color theme="1"/>
        <rFont val="仿宋_GB2312"/>
        <charset val="134"/>
      </rPr>
      <t>项暖民心行动</t>
    </r>
    <r>
      <rPr>
        <sz val="12"/>
        <color theme="1"/>
        <rFont val="Times New Roman"/>
        <charset val="134"/>
      </rPr>
      <t>20</t>
    </r>
    <r>
      <rPr>
        <sz val="12"/>
        <color theme="1"/>
        <rFont val="仿宋_GB2312"/>
        <charset val="134"/>
      </rPr>
      <t>项监测指标，继续强化日常调度，确保各项监测指标实现良好开局。截至</t>
    </r>
    <r>
      <rPr>
        <sz val="12"/>
        <color theme="1"/>
        <rFont val="Times New Roman"/>
        <charset val="134"/>
      </rPr>
      <t>3</t>
    </r>
    <r>
      <rPr>
        <sz val="12"/>
        <color theme="1"/>
        <rFont val="仿宋_GB2312"/>
        <charset val="134"/>
      </rPr>
      <t>月底，</t>
    </r>
    <r>
      <rPr>
        <sz val="12"/>
        <color theme="1"/>
        <rFont val="Times New Roman"/>
        <charset val="134"/>
      </rPr>
      <t>10</t>
    </r>
    <r>
      <rPr>
        <sz val="12"/>
        <color theme="1"/>
        <rFont val="仿宋_GB2312"/>
        <charset val="134"/>
      </rPr>
      <t>项暖民心行动</t>
    </r>
    <r>
      <rPr>
        <sz val="12"/>
        <color theme="1"/>
        <rFont val="Times New Roman"/>
        <charset val="134"/>
      </rPr>
      <t>20</t>
    </r>
    <r>
      <rPr>
        <sz val="12"/>
        <color theme="1"/>
        <rFont val="仿宋_GB2312"/>
        <charset val="134"/>
      </rPr>
      <t>项监测指标进展顺利，</t>
    </r>
    <r>
      <rPr>
        <sz val="12"/>
        <color theme="1"/>
        <rFont val="Times New Roman"/>
        <charset val="134"/>
      </rPr>
      <t>10</t>
    </r>
    <r>
      <rPr>
        <sz val="12"/>
        <color theme="1"/>
        <rFont val="仿宋_GB2312"/>
        <charset val="134"/>
      </rPr>
      <t>项监测指标完成进度已超过</t>
    </r>
    <r>
      <rPr>
        <sz val="12"/>
        <color theme="1"/>
        <rFont val="Times New Roman"/>
        <charset val="134"/>
      </rPr>
      <t>50%</t>
    </r>
    <r>
      <rPr>
        <sz val="12"/>
        <color theme="1"/>
        <rFont val="仿宋_GB2312"/>
        <charset val="134"/>
      </rPr>
      <t>，其中充分就业社区创建、参与学习教育活动的老年人数、线下学习老年人数</t>
    </r>
    <r>
      <rPr>
        <sz val="12"/>
        <color theme="1"/>
        <rFont val="Times New Roman"/>
        <charset val="134"/>
      </rPr>
      <t>3</t>
    </r>
    <r>
      <rPr>
        <sz val="12"/>
        <color theme="1"/>
        <rFont val="仿宋_GB2312"/>
        <charset val="134"/>
      </rPr>
      <t>项监测指标完成进度超过</t>
    </r>
    <r>
      <rPr>
        <sz val="12"/>
        <color theme="1"/>
        <rFont val="Times New Roman"/>
        <charset val="134"/>
      </rPr>
      <t>80%</t>
    </r>
    <r>
      <rPr>
        <sz val="12"/>
        <color theme="1"/>
        <rFont val="仿宋_GB2312"/>
        <charset val="134"/>
      </rPr>
      <t>。</t>
    </r>
  </si>
  <si>
    <t>推进军民深度融合发展。</t>
  </si>
  <si>
    <t>持续推进。</t>
  </si>
  <si>
    <r>
      <rPr>
        <sz val="12"/>
        <color theme="1"/>
        <rFont val="仿宋_GB2312"/>
        <charset val="134"/>
      </rPr>
      <t>持续推进。</t>
    </r>
  </si>
  <si>
    <r>
      <rPr>
        <sz val="12"/>
        <color rgb="FF000000"/>
        <rFont val="仿宋_GB2312"/>
        <charset val="134"/>
      </rPr>
      <t>定期举办产业发展、</t>
    </r>
    <r>
      <rPr>
        <sz val="12"/>
        <color rgb="FF000000"/>
        <rFont val="Times New Roman"/>
        <charset val="134"/>
      </rPr>
      <t>“</t>
    </r>
    <r>
      <rPr>
        <sz val="12"/>
        <color rgb="FF000000"/>
        <rFont val="仿宋_GB2312"/>
        <charset val="134"/>
      </rPr>
      <t>双招双引</t>
    </r>
    <r>
      <rPr>
        <sz val="12"/>
        <color rgb="FF000000"/>
        <rFont val="Times New Roman"/>
        <charset val="134"/>
      </rPr>
      <t>”</t>
    </r>
    <r>
      <rPr>
        <sz val="12"/>
        <color rgb="FF000000"/>
        <rFont val="仿宋_GB2312"/>
        <charset val="134"/>
      </rPr>
      <t>、项目建设等专题培训班，选派干部赴先进地区跟班学习，全面提升专业能力，努力成为本领域的行家里手。</t>
    </r>
  </si>
  <si>
    <t>根据市政府安排开展工作，举办项目建设等专题培训，选派干部赴先进地区跟班学习，全面提升专业能力，努力成为本领域的行家里手。</t>
  </si>
  <si>
    <r>
      <rPr>
        <sz val="12"/>
        <color rgb="FF000000"/>
        <rFont val="仿宋_GB2312"/>
        <charset val="134"/>
      </rPr>
      <t>举办第十期</t>
    </r>
    <r>
      <rPr>
        <sz val="12"/>
        <color rgb="FF000000"/>
        <rFont val="Times New Roman"/>
        <charset val="134"/>
      </rPr>
      <t>“</t>
    </r>
    <r>
      <rPr>
        <sz val="12"/>
        <color rgb="FF000000"/>
        <rFont val="仿宋_GB2312"/>
        <charset val="134"/>
      </rPr>
      <t>淮北大讲堂</t>
    </r>
    <r>
      <rPr>
        <sz val="12"/>
        <color rgb="FF000000"/>
        <rFont val="Times New Roman"/>
        <charset val="134"/>
      </rPr>
      <t>”</t>
    </r>
    <r>
      <rPr>
        <sz val="12"/>
        <color rgb="FF000000"/>
        <rFont val="仿宋_GB2312"/>
        <charset val="134"/>
      </rPr>
      <t>，邀请省发改委、省工程咨询院相关专家围绕项目谋划及中央预算内投资项目申报进行专题培训。</t>
    </r>
  </si>
  <si>
    <t>高标准对接产业发展需求，加大校企合作力度，提高在淮院校毕业生留淮率，为推动产业转型提供人才支撑。</t>
  </si>
  <si>
    <t>市教育局</t>
  </si>
  <si>
    <t>对接人社局、经信局，推动在淮院校、企业校企深度合作，开展校企对接座谈会；调整专业对接产业发展机制，开展职业院校办学资质及招生专业清查报备工作。</t>
  </si>
  <si>
    <r>
      <rPr>
        <sz val="12"/>
        <color theme="1"/>
        <rFont val="Times New Roman"/>
        <charset val="134"/>
      </rPr>
      <t>1.3</t>
    </r>
    <r>
      <rPr>
        <sz val="12"/>
        <color theme="1"/>
        <rFont val="仿宋_GB2312"/>
        <charset val="134"/>
      </rPr>
      <t>月</t>
    </r>
    <r>
      <rPr>
        <sz val="12"/>
        <color theme="1"/>
        <rFont val="Times New Roman"/>
        <charset val="134"/>
      </rPr>
      <t>9</t>
    </r>
    <r>
      <rPr>
        <sz val="12"/>
        <color theme="1"/>
        <rFont val="仿宋_GB2312"/>
        <charset val="134"/>
      </rPr>
      <t>日会同市经信局参加市人社局组织的在淮校企座谈会；</t>
    </r>
    <r>
      <rPr>
        <sz val="12"/>
        <color theme="1"/>
        <rFont val="Times New Roman"/>
        <charset val="134"/>
      </rPr>
      <t>2.</t>
    </r>
    <r>
      <rPr>
        <sz val="12"/>
        <color theme="1"/>
        <rFont val="仿宋_GB2312"/>
        <charset val="134"/>
      </rPr>
      <t>已开展专业调整和职业院校办学资质及招生清查工作，并已向省教育厅备案。淮北市职业院校停办专业点</t>
    </r>
    <r>
      <rPr>
        <sz val="12"/>
        <color theme="1"/>
        <rFont val="Times New Roman"/>
        <charset val="134"/>
      </rPr>
      <t>20</t>
    </r>
    <r>
      <rPr>
        <sz val="12"/>
        <color theme="1"/>
        <rFont val="仿宋_GB2312"/>
        <charset val="134"/>
      </rPr>
      <t>个，新增专业点</t>
    </r>
    <r>
      <rPr>
        <sz val="12"/>
        <color theme="1"/>
        <rFont val="Times New Roman"/>
        <charset val="134"/>
      </rPr>
      <t>9</t>
    </r>
    <r>
      <rPr>
        <sz val="12"/>
        <color theme="1"/>
        <rFont val="仿宋_GB2312"/>
        <charset val="134"/>
      </rPr>
      <t>个。</t>
    </r>
  </si>
  <si>
    <t>推动绿金学校投入使用。</t>
  </si>
  <si>
    <r>
      <rPr>
        <sz val="12"/>
        <rFont val="仿宋_GB2312"/>
        <charset val="134"/>
      </rPr>
      <t>督促市建投集团加快绿金学校建设工作，项目全面复工建设。</t>
    </r>
  </si>
  <si>
    <r>
      <rPr>
        <sz val="12"/>
        <color theme="1"/>
        <rFont val="仿宋_GB2312"/>
        <charset val="134"/>
      </rPr>
      <t>绿金学校第一季度已经复工建设，计划</t>
    </r>
    <r>
      <rPr>
        <sz val="12"/>
        <color theme="1"/>
        <rFont val="Times New Roman"/>
        <charset val="134"/>
      </rPr>
      <t>7</t>
    </r>
    <r>
      <rPr>
        <sz val="12"/>
        <color theme="1"/>
        <rFont val="仿宋_GB2312"/>
        <charset val="134"/>
      </rPr>
      <t>月竣工。</t>
    </r>
  </si>
  <si>
    <r>
      <rPr>
        <sz val="12"/>
        <color rgb="FF000000"/>
        <rFont val="仿宋_GB2312"/>
        <charset val="134"/>
      </rPr>
      <t>实施学前教育促进工程，新建改扩建幼儿园</t>
    </r>
    <r>
      <rPr>
        <sz val="12"/>
        <color rgb="FF000000"/>
        <rFont val="Times New Roman"/>
        <charset val="134"/>
      </rPr>
      <t>7</t>
    </r>
    <r>
      <rPr>
        <sz val="12"/>
        <color rgb="FF000000"/>
        <rFont val="仿宋_GB2312"/>
        <charset val="134"/>
      </rPr>
      <t>所，增加学位</t>
    </r>
    <r>
      <rPr>
        <sz val="12"/>
        <color rgb="FF000000"/>
        <rFont val="Times New Roman"/>
        <charset val="134"/>
      </rPr>
      <t>1680</t>
    </r>
    <r>
      <rPr>
        <sz val="12"/>
        <color rgb="FF000000"/>
        <rFont val="仿宋_GB2312"/>
        <charset val="134"/>
      </rPr>
      <t>个。</t>
    </r>
  </si>
  <si>
    <r>
      <rPr>
        <sz val="12"/>
        <rFont val="仿宋_GB2312"/>
        <charset val="134"/>
      </rPr>
      <t>推动项目实施建设，力争完成</t>
    </r>
    <r>
      <rPr>
        <sz val="12"/>
        <rFont val="Times New Roman"/>
        <charset val="134"/>
      </rPr>
      <t>1</t>
    </r>
    <r>
      <rPr>
        <sz val="12"/>
        <rFont val="仿宋_GB2312"/>
        <charset val="134"/>
      </rPr>
      <t>所建设任务，新增学位</t>
    </r>
    <r>
      <rPr>
        <sz val="12"/>
        <rFont val="Times New Roman"/>
        <charset val="134"/>
      </rPr>
      <t>360</t>
    </r>
    <r>
      <rPr>
        <sz val="12"/>
        <rFont val="仿宋_GB2312"/>
        <charset val="134"/>
      </rPr>
      <t>个。</t>
    </r>
  </si>
  <si>
    <r>
      <rPr>
        <sz val="12"/>
        <color theme="1"/>
        <rFont val="仿宋_GB2312"/>
        <charset val="134"/>
      </rPr>
      <t>学前教育促进工程已正式启动，目前完成新建幼儿园</t>
    </r>
    <r>
      <rPr>
        <sz val="12"/>
        <color theme="1"/>
        <rFont val="Times New Roman"/>
        <charset val="134"/>
      </rPr>
      <t>1</t>
    </r>
    <r>
      <rPr>
        <sz val="12"/>
        <color theme="1"/>
        <rFont val="仿宋_GB2312"/>
        <charset val="134"/>
      </rPr>
      <t>所，新增学位</t>
    </r>
    <r>
      <rPr>
        <sz val="12"/>
        <color theme="1"/>
        <rFont val="Times New Roman"/>
        <charset val="134"/>
      </rPr>
      <t>360</t>
    </r>
    <r>
      <rPr>
        <sz val="12"/>
        <color theme="1"/>
        <rFont val="仿宋_GB2312"/>
        <charset val="134"/>
      </rPr>
      <t>个。</t>
    </r>
  </si>
  <si>
    <t>加快市一小二中南湖校区、市实验学校改扩建等项目进度，提高优质学位供给能力。</t>
  </si>
  <si>
    <r>
      <rPr>
        <sz val="12"/>
        <rFont val="仿宋_GB2312"/>
        <charset val="134"/>
      </rPr>
      <t>市一小二中南湖校区建设完成投资</t>
    </r>
    <r>
      <rPr>
        <sz val="12"/>
        <rFont val="Times New Roman"/>
        <charset val="134"/>
      </rPr>
      <t>2000</t>
    </r>
    <r>
      <rPr>
        <sz val="12"/>
        <rFont val="仿宋_GB2312"/>
        <charset val="134"/>
      </rPr>
      <t>万元；实验学校扩建项目完成初步设计审批、施工图纸审查、施工及监理招标计划公告。</t>
    </r>
  </si>
  <si>
    <r>
      <rPr>
        <sz val="12"/>
        <color theme="1"/>
        <rFont val="仿宋_GB2312"/>
        <charset val="134"/>
      </rPr>
      <t>市一小二中南湖校区建设项目</t>
    </r>
    <r>
      <rPr>
        <sz val="12"/>
        <color theme="1"/>
        <rFont val="Times New Roman"/>
        <charset val="134"/>
      </rPr>
      <t>2023</t>
    </r>
    <r>
      <rPr>
        <sz val="12"/>
        <color theme="1"/>
        <rFont val="仿宋_GB2312"/>
        <charset val="134"/>
      </rPr>
      <t>年第一季度已经完成投资</t>
    </r>
    <r>
      <rPr>
        <sz val="12"/>
        <color theme="1"/>
        <rFont val="Times New Roman"/>
        <charset val="134"/>
      </rPr>
      <t>2500</t>
    </r>
    <r>
      <rPr>
        <sz val="12"/>
        <color theme="1"/>
        <rFont val="仿宋_GB2312"/>
        <charset val="134"/>
      </rPr>
      <t>万元；实验学校扩建项目完成初步设计审批、施工图纸审查，正在进行施工及监理招标。</t>
    </r>
  </si>
  <si>
    <r>
      <rPr>
        <sz val="12"/>
        <color rgb="FF000000"/>
        <rFont val="仿宋_GB2312"/>
        <charset val="134"/>
      </rPr>
      <t>实施德智体美劳</t>
    </r>
    <r>
      <rPr>
        <sz val="12"/>
        <color rgb="FF000000"/>
        <rFont val="Times New Roman"/>
        <charset val="134"/>
      </rPr>
      <t>“</t>
    </r>
    <r>
      <rPr>
        <sz val="12"/>
        <color rgb="FF000000"/>
        <rFont val="仿宋_GB2312"/>
        <charset val="134"/>
      </rPr>
      <t>五大行动</t>
    </r>
    <r>
      <rPr>
        <sz val="12"/>
        <color rgb="FF000000"/>
        <rFont val="Times New Roman"/>
        <charset val="134"/>
      </rPr>
      <t>”</t>
    </r>
    <r>
      <rPr>
        <sz val="12"/>
        <color rgb="FF000000"/>
        <rFont val="仿宋_GB2312"/>
        <charset val="134"/>
      </rPr>
      <t>，深入推进</t>
    </r>
    <r>
      <rPr>
        <sz val="12"/>
        <color rgb="FF000000"/>
        <rFont val="Times New Roman"/>
        <charset val="134"/>
      </rPr>
      <t>“</t>
    </r>
    <r>
      <rPr>
        <sz val="12"/>
        <color rgb="FF000000"/>
        <rFont val="仿宋_GB2312"/>
        <charset val="134"/>
      </rPr>
      <t>双减</t>
    </r>
    <r>
      <rPr>
        <sz val="12"/>
        <color rgb="FF000000"/>
        <rFont val="Times New Roman"/>
        <charset val="134"/>
      </rPr>
      <t>”</t>
    </r>
    <r>
      <rPr>
        <sz val="12"/>
        <color rgb="FF000000"/>
        <rFont val="仿宋_GB2312"/>
        <charset val="134"/>
      </rPr>
      <t>，加强校外培训机构监管，提高课后服务水平，全面提升育人质量。</t>
    </r>
  </si>
  <si>
    <r>
      <rPr>
        <sz val="12"/>
        <color rgb="FF000000"/>
        <rFont val="Times New Roman"/>
        <charset val="134"/>
      </rPr>
      <t>1.</t>
    </r>
    <r>
      <rPr>
        <sz val="12"/>
        <color rgb="FF000000"/>
        <rFont val="仿宋_GB2312"/>
        <charset val="134"/>
      </rPr>
      <t>加强思想政治课、道德与法治课、心理健康教育课、美育课、劳动课按规定开设情况督查检查，遴选一批市级中小学生研学实践教育基（营）地和劳动教育实践活动典型案例；举办</t>
    </r>
    <r>
      <rPr>
        <sz val="12"/>
        <color rgb="FF000000"/>
        <rFont val="Times New Roman"/>
        <charset val="134"/>
      </rPr>
      <t>2023</t>
    </r>
    <r>
      <rPr>
        <sz val="12"/>
        <color rgb="FF000000"/>
        <rFont val="仿宋_GB2312"/>
        <charset val="134"/>
      </rPr>
      <t>年淮北市青少年科技创新大赛；</t>
    </r>
    <r>
      <rPr>
        <sz val="12"/>
        <color rgb="FF000000"/>
        <rFont val="Times New Roman"/>
        <charset val="134"/>
      </rPr>
      <t>2.</t>
    </r>
    <r>
      <rPr>
        <sz val="12"/>
        <color rgb="FF000000"/>
        <rFont val="仿宋_GB2312"/>
        <charset val="134"/>
      </rPr>
      <t>开展寒假期间校外培训治理工作；印发做好全国校外教育培训监管与服务综合平台日常管理工作文件；</t>
    </r>
    <r>
      <rPr>
        <sz val="12"/>
        <color rgb="FF000000"/>
        <rFont val="Times New Roman"/>
        <charset val="134"/>
      </rPr>
      <t>3.</t>
    </r>
    <r>
      <rPr>
        <sz val="12"/>
        <color rgb="FF000000"/>
        <rFont val="仿宋_GB2312"/>
        <charset val="134"/>
      </rPr>
      <t>指导各县区建立课后服务信息化平台。</t>
    </r>
  </si>
  <si>
    <r>
      <rPr>
        <sz val="12"/>
        <rFont val="Times New Roman"/>
        <charset val="134"/>
      </rPr>
      <t>1.</t>
    </r>
    <r>
      <rPr>
        <sz val="12"/>
        <color theme="1"/>
        <rFont val="仿宋_GB2312"/>
        <charset val="134"/>
      </rPr>
      <t>通过春季开学检查，加强思想政治课、道德与法治课、心理健康教育课、美育课、劳动课按规定开设情况督查检查，完成市级中小学生研学实践教育基（营）地和劳动教育实践基地评选；</t>
    </r>
    <r>
      <rPr>
        <sz val="12"/>
        <color theme="1"/>
        <rFont val="Times New Roman"/>
        <charset val="134"/>
      </rPr>
      <t>3</t>
    </r>
    <r>
      <rPr>
        <sz val="12"/>
        <color theme="1"/>
        <rFont val="仿宋_GB2312"/>
        <charset val="134"/>
      </rPr>
      <t>月份举办</t>
    </r>
    <r>
      <rPr>
        <sz val="12"/>
        <color theme="1"/>
        <rFont val="Times New Roman"/>
        <charset val="134"/>
      </rPr>
      <t>2023</t>
    </r>
    <r>
      <rPr>
        <sz val="12"/>
        <color theme="1"/>
        <rFont val="仿宋_GB2312"/>
        <charset val="134"/>
      </rPr>
      <t>年淮北市青少年科技创新大赛；</t>
    </r>
    <r>
      <rPr>
        <sz val="12"/>
        <color theme="1"/>
        <rFont val="Times New Roman"/>
        <charset val="134"/>
      </rPr>
      <t>2.</t>
    </r>
    <r>
      <rPr>
        <sz val="12"/>
        <color theme="1"/>
        <rFont val="仿宋_GB2312"/>
        <charset val="134"/>
      </rPr>
      <t>印发《关于开展</t>
    </r>
    <r>
      <rPr>
        <sz val="12"/>
        <color theme="1"/>
        <rFont val="Times New Roman"/>
        <charset val="134"/>
      </rPr>
      <t>2023</t>
    </r>
    <r>
      <rPr>
        <sz val="12"/>
        <color theme="1"/>
        <rFont val="仿宋_GB2312"/>
        <charset val="134"/>
      </rPr>
      <t>年寒假期间校外培训专项治理工作的通知》《淮北市关于做好全国校外教育培训监管与服务综合平台日常管理工作的通知》等文件，强化寒假期间违法违规培训行为专项整治，推进</t>
    </r>
    <r>
      <rPr>
        <sz val="12"/>
        <color theme="1"/>
        <rFont val="Times New Roman"/>
        <charset val="134"/>
      </rPr>
      <t>“</t>
    </r>
    <r>
      <rPr>
        <sz val="12"/>
        <color theme="1"/>
        <rFont val="仿宋_GB2312"/>
        <charset val="134"/>
      </rPr>
      <t>互联网</t>
    </r>
    <r>
      <rPr>
        <sz val="12"/>
        <color theme="1"/>
        <rFont val="Times New Roman"/>
        <charset val="134"/>
      </rPr>
      <t>+</t>
    </r>
    <r>
      <rPr>
        <sz val="12"/>
        <color theme="1"/>
        <rFont val="仿宋_GB2312"/>
        <charset val="134"/>
      </rPr>
      <t>监管服务</t>
    </r>
    <r>
      <rPr>
        <sz val="12"/>
        <color theme="1"/>
        <rFont val="Times New Roman"/>
        <charset val="134"/>
      </rPr>
      <t>”</t>
    </r>
    <r>
      <rPr>
        <sz val="12"/>
        <color theme="1"/>
        <rFont val="仿宋_GB2312"/>
        <charset val="134"/>
      </rPr>
      <t>；</t>
    </r>
    <r>
      <rPr>
        <sz val="12"/>
        <color theme="1"/>
        <rFont val="Times New Roman"/>
        <charset val="134"/>
      </rPr>
      <t>3.</t>
    </r>
    <r>
      <rPr>
        <sz val="12"/>
        <color theme="1"/>
        <rFont val="仿宋_GB2312"/>
        <charset val="134"/>
      </rPr>
      <t>举办</t>
    </r>
    <r>
      <rPr>
        <sz val="12"/>
        <color theme="1"/>
        <rFont val="Times New Roman"/>
        <charset val="134"/>
      </rPr>
      <t>2023</t>
    </r>
    <r>
      <rPr>
        <sz val="12"/>
        <color theme="1"/>
        <rFont val="仿宋_GB2312"/>
        <charset val="134"/>
      </rPr>
      <t>年淮北市青少年科技创新大赛。各县区均已建立课后服务信息化平台并完成平台培训。</t>
    </r>
  </si>
  <si>
    <t>加快推进与中科院、中科大、安徽大学、上海交大等高校院所合作，打造优质创新平台。</t>
  </si>
  <si>
    <t>市科技局</t>
  </si>
  <si>
    <t>围绕加快推进与中科大等高校院所对接，研究制定合作协议，促进高校院所人才、技术等各类创新要素集聚；联合中科大制定“鲲鹏计划”合作协议，推进企业与高校院所对接，联合开展技术难题攻关。</t>
  </si>
  <si>
    <r>
      <rPr>
        <sz val="12"/>
        <color theme="1"/>
        <rFont val="仿宋_GB2312"/>
        <charset val="134"/>
      </rPr>
      <t>加强与中科大对接联系，会商中科大来淮考察事宜。支持安徽正大源饲料有限公司与中科大洽谈签署</t>
    </r>
    <r>
      <rPr>
        <sz val="12"/>
        <color theme="1"/>
        <rFont val="Times New Roman"/>
        <charset val="134"/>
      </rPr>
      <t>“</t>
    </r>
    <r>
      <rPr>
        <sz val="12"/>
        <color theme="1"/>
        <rFont val="仿宋_GB2312"/>
        <charset val="134"/>
      </rPr>
      <t>替抗饲料关键材料研发</t>
    </r>
    <r>
      <rPr>
        <sz val="12"/>
        <color theme="1"/>
        <rFont val="Times New Roman"/>
        <charset val="134"/>
      </rPr>
      <t>”</t>
    </r>
    <r>
      <rPr>
        <sz val="12"/>
        <color theme="1"/>
        <rFont val="仿宋_GB2312"/>
        <charset val="134"/>
      </rPr>
      <t>科技成果在淮转化合作意向。</t>
    </r>
  </si>
  <si>
    <t>支持淮北师范大学、淮北理工学院与园区、企业联合申报科研课题，促进产学研协同创新。</t>
  </si>
  <si>
    <t>围绕“五群十链”产业技术提升，组织开展企业技术难题征集，及时向淮北师范大学、淮北理工学院发布企业技术难题，搭建双方技术合作桥梁。</t>
  </si>
  <si>
    <r>
      <rPr>
        <sz val="12"/>
        <color theme="1"/>
        <rFont val="仿宋_GB2312"/>
        <charset val="134"/>
      </rPr>
      <t>面向淮北师范大学、淮北理工学院等开展企业</t>
    </r>
    <r>
      <rPr>
        <sz val="12"/>
        <color theme="1"/>
        <rFont val="Times New Roman"/>
        <charset val="134"/>
      </rPr>
      <t>“</t>
    </r>
    <r>
      <rPr>
        <sz val="12"/>
        <color theme="1"/>
        <rFont val="仿宋_GB2312"/>
        <charset val="134"/>
      </rPr>
      <t>双链融合</t>
    </r>
    <r>
      <rPr>
        <sz val="12"/>
        <color theme="1"/>
        <rFont val="Times New Roman"/>
        <charset val="134"/>
      </rPr>
      <t>”</t>
    </r>
    <r>
      <rPr>
        <sz val="12"/>
        <color theme="1"/>
        <rFont val="仿宋_GB2312"/>
        <charset val="134"/>
      </rPr>
      <t>科技专员招募工作，支持</t>
    </r>
    <r>
      <rPr>
        <sz val="12"/>
        <color theme="1"/>
        <rFont val="Times New Roman"/>
        <charset val="134"/>
      </rPr>
      <t>“</t>
    </r>
    <r>
      <rPr>
        <sz val="12"/>
        <color theme="1"/>
        <rFont val="仿宋_GB2312"/>
        <charset val="134"/>
      </rPr>
      <t>双链融合</t>
    </r>
    <r>
      <rPr>
        <sz val="12"/>
        <color theme="1"/>
        <rFont val="Times New Roman"/>
        <charset val="134"/>
      </rPr>
      <t>”</t>
    </r>
    <r>
      <rPr>
        <sz val="12"/>
        <color theme="1"/>
        <rFont val="仿宋_GB2312"/>
        <charset val="134"/>
      </rPr>
      <t>科技专员指导帮助企业加强科技创新基础工作，联合淮北师范大学等凝练科技项目，开展技术攻关。</t>
    </r>
  </si>
  <si>
    <r>
      <rPr>
        <sz val="12"/>
        <color rgb="FF000000"/>
        <rFont val="仿宋_GB2312"/>
        <charset val="134"/>
      </rPr>
      <t>聚焦</t>
    </r>
    <r>
      <rPr>
        <sz val="12"/>
        <color rgb="FF000000"/>
        <rFont val="Times New Roman"/>
        <charset val="134"/>
      </rPr>
      <t>“</t>
    </r>
    <r>
      <rPr>
        <sz val="12"/>
        <color rgb="FF000000"/>
        <rFont val="仿宋_GB2312"/>
        <charset val="134"/>
      </rPr>
      <t>五群十链</t>
    </r>
    <r>
      <rPr>
        <sz val="12"/>
        <color rgb="FF000000"/>
        <rFont val="Times New Roman"/>
        <charset val="134"/>
      </rPr>
      <t>”</t>
    </r>
    <r>
      <rPr>
        <sz val="12"/>
        <color rgb="FF000000"/>
        <rFont val="仿宋_GB2312"/>
        <charset val="134"/>
      </rPr>
      <t>关键核心技术需求，招募</t>
    </r>
    <r>
      <rPr>
        <sz val="12"/>
        <color rgb="FF000000"/>
        <rFont val="Times New Roman"/>
        <charset val="134"/>
      </rPr>
      <t>“</t>
    </r>
    <r>
      <rPr>
        <sz val="12"/>
        <color rgb="FF000000"/>
        <rFont val="仿宋_GB2312"/>
        <charset val="134"/>
      </rPr>
      <t>揭榜挂帅</t>
    </r>
    <r>
      <rPr>
        <sz val="12"/>
        <color rgb="FF000000"/>
        <rFont val="Times New Roman"/>
        <charset val="134"/>
      </rPr>
      <t>”</t>
    </r>
    <r>
      <rPr>
        <sz val="12"/>
        <color rgb="FF000000"/>
        <rFont val="仿宋_GB2312"/>
        <charset val="134"/>
      </rPr>
      <t>攻坚团队，全年实施市级以上科技项目</t>
    </r>
    <r>
      <rPr>
        <sz val="12"/>
        <color rgb="FF000000"/>
        <rFont val="Times New Roman"/>
        <charset val="134"/>
      </rPr>
      <t>30</t>
    </r>
    <r>
      <rPr>
        <sz val="12"/>
        <color rgb="FF000000"/>
        <rFont val="仿宋_GB2312"/>
        <charset val="134"/>
      </rPr>
      <t>项。</t>
    </r>
  </si>
  <si>
    <t>调研了解全市主导产业核心技术需求情况，做好高新技术领域、农业及社科领域省级科技计划项目征集、推荐工作。启动《淮北市科技计划项目管理办法》修订工作。做好市级重大专项、揭榜挂帅项目立项报市政府常务会议审定工作。</t>
  </si>
  <si>
    <r>
      <rPr>
        <sz val="12"/>
        <color theme="1"/>
        <rFont val="仿宋_GB2312"/>
        <charset val="134"/>
      </rPr>
      <t>围绕我市主导产业核心技术需求，凝练推荐高新技术产业领域、生物医药领域省重大科技研发项目</t>
    </r>
    <r>
      <rPr>
        <sz val="12"/>
        <color theme="1"/>
        <rFont val="Times New Roman"/>
        <charset val="134"/>
      </rPr>
      <t>22</t>
    </r>
    <r>
      <rPr>
        <sz val="12"/>
        <color theme="1"/>
        <rFont val="仿宋_GB2312"/>
        <charset val="134"/>
      </rPr>
      <t>项。下达市</t>
    </r>
    <r>
      <rPr>
        <sz val="12"/>
        <color theme="1"/>
        <rFont val="Times New Roman"/>
        <charset val="134"/>
      </rPr>
      <t>“</t>
    </r>
    <r>
      <rPr>
        <sz val="12"/>
        <color theme="1"/>
        <rFont val="仿宋_GB2312"/>
        <charset val="134"/>
      </rPr>
      <t>揭榜挂帅</t>
    </r>
    <r>
      <rPr>
        <sz val="12"/>
        <color theme="1"/>
        <rFont val="Times New Roman"/>
        <charset val="134"/>
      </rPr>
      <t>”</t>
    </r>
    <r>
      <rPr>
        <sz val="12"/>
        <color theme="1"/>
        <rFont val="仿宋_GB2312"/>
        <charset val="134"/>
      </rPr>
      <t>及科技重大专项研究计划，签订项目合同书。启动</t>
    </r>
    <r>
      <rPr>
        <sz val="12"/>
        <color theme="1"/>
        <rFont val="Times New Roman"/>
        <charset val="134"/>
      </rPr>
      <t>2021</t>
    </r>
    <r>
      <rPr>
        <sz val="12"/>
        <color theme="1"/>
        <rFont val="仿宋_GB2312"/>
        <charset val="134"/>
      </rPr>
      <t>年度市级重大专项中期评估工作。</t>
    </r>
  </si>
  <si>
    <r>
      <rPr>
        <sz val="12"/>
        <color rgb="FF000000"/>
        <rFont val="仿宋_GB2312"/>
        <charset val="134"/>
      </rPr>
      <t>大力实施</t>
    </r>
    <r>
      <rPr>
        <sz val="12"/>
        <color rgb="FF000000"/>
        <rFont val="Times New Roman"/>
        <charset val="134"/>
      </rPr>
      <t>“</t>
    </r>
    <r>
      <rPr>
        <sz val="12"/>
        <color rgb="FF000000"/>
        <rFont val="仿宋_GB2312"/>
        <charset val="134"/>
      </rPr>
      <t>鲲鹏计划</t>
    </r>
    <r>
      <rPr>
        <sz val="12"/>
        <color rgb="FF000000"/>
        <rFont val="Times New Roman"/>
        <charset val="134"/>
      </rPr>
      <t>”</t>
    </r>
    <r>
      <rPr>
        <sz val="12"/>
        <color rgb="FF000000"/>
        <rFont val="仿宋_GB2312"/>
        <charset val="134"/>
      </rPr>
      <t>，启动中科大（淮北）成果转化中试基地建设，力争全年新增博士后科研工作站</t>
    </r>
    <r>
      <rPr>
        <sz val="12"/>
        <color rgb="FF000000"/>
        <rFont val="Times New Roman"/>
        <charset val="134"/>
      </rPr>
      <t>1</t>
    </r>
    <r>
      <rPr>
        <sz val="12"/>
        <color rgb="FF000000"/>
        <rFont val="仿宋_GB2312"/>
        <charset val="134"/>
      </rPr>
      <t>个、博士实践基地</t>
    </r>
    <r>
      <rPr>
        <sz val="12"/>
        <color rgb="FF000000"/>
        <rFont val="Times New Roman"/>
        <charset val="134"/>
      </rPr>
      <t>7</t>
    </r>
    <r>
      <rPr>
        <sz val="12"/>
        <color rgb="FF000000"/>
        <rFont val="仿宋_GB2312"/>
        <charset val="134"/>
      </rPr>
      <t>家。</t>
    </r>
  </si>
  <si>
    <t>研学、宣传安徽省科技成果转化中试基地建设政策文件，根据我市产业发展基础，拟定科技成果转化中试基地建设计划。加强与中国科技大学对接，推进实施“鲲鹏计划”。</t>
  </si>
  <si>
    <r>
      <rPr>
        <sz val="12"/>
        <color theme="1"/>
        <rFont val="仿宋_GB2312"/>
        <charset val="134"/>
      </rPr>
      <t>落实《淮北市加快科技成果转移转化行动》，联合中科大推进实施</t>
    </r>
    <r>
      <rPr>
        <sz val="12"/>
        <color theme="1"/>
        <rFont val="Times New Roman"/>
        <charset val="134"/>
      </rPr>
      <t>“</t>
    </r>
    <r>
      <rPr>
        <sz val="12"/>
        <color theme="1"/>
        <rFont val="仿宋_GB2312"/>
        <charset val="134"/>
      </rPr>
      <t>鲲鹏计划</t>
    </r>
    <r>
      <rPr>
        <sz val="12"/>
        <color theme="1"/>
        <rFont val="Times New Roman"/>
        <charset val="134"/>
      </rPr>
      <t>”</t>
    </r>
    <r>
      <rPr>
        <sz val="12"/>
        <color theme="1"/>
        <rFont val="仿宋_GB2312"/>
        <charset val="134"/>
      </rPr>
      <t>，支持安徽科宝生物工程公司与中科技签署</t>
    </r>
    <r>
      <rPr>
        <sz val="12"/>
        <color theme="1"/>
        <rFont val="Times New Roman"/>
        <charset val="134"/>
      </rPr>
      <t>“</t>
    </r>
    <r>
      <rPr>
        <sz val="12"/>
        <color theme="1"/>
        <rFont val="仿宋_GB2312"/>
        <charset val="134"/>
      </rPr>
      <t>动物副产品中天然活性物质的分离提取纯化</t>
    </r>
    <r>
      <rPr>
        <sz val="12"/>
        <color theme="1"/>
        <rFont val="Times New Roman"/>
        <charset val="134"/>
      </rPr>
      <t>”</t>
    </r>
    <r>
      <rPr>
        <sz val="12"/>
        <color theme="1"/>
        <rFont val="仿宋_GB2312"/>
        <charset val="134"/>
      </rPr>
      <t>项目协议。</t>
    </r>
  </si>
  <si>
    <r>
      <rPr>
        <sz val="12"/>
        <color rgb="FF000000"/>
        <rFont val="仿宋_GB2312"/>
        <charset val="134"/>
      </rPr>
      <t>深入实施科技型企业双倍增行动，全年新认定高新技术企业</t>
    </r>
    <r>
      <rPr>
        <sz val="12"/>
        <color rgb="FF000000"/>
        <rFont val="Times New Roman"/>
        <charset val="134"/>
      </rPr>
      <t>40</t>
    </r>
    <r>
      <rPr>
        <sz val="12"/>
        <color rgb="FF000000"/>
        <rFont val="仿宋_GB2312"/>
        <charset val="134"/>
      </rPr>
      <t>家。</t>
    </r>
  </si>
  <si>
    <r>
      <rPr>
        <sz val="12"/>
        <color theme="1"/>
        <rFont val="仿宋_GB2312"/>
        <charset val="134"/>
      </rPr>
      <t>联合市财政局、市税务局下发《关于做好</t>
    </r>
    <r>
      <rPr>
        <sz val="12"/>
        <color theme="1"/>
        <rFont val="Times New Roman"/>
        <charset val="134"/>
      </rPr>
      <t>2023</t>
    </r>
    <r>
      <rPr>
        <sz val="12"/>
        <color theme="1"/>
        <rFont val="仿宋_GB2312"/>
        <charset val="134"/>
      </rPr>
      <t>年度高新技术企业申报相关工作的通知》，启动</t>
    </r>
    <r>
      <rPr>
        <sz val="12"/>
        <color theme="1"/>
        <rFont val="Times New Roman"/>
        <charset val="134"/>
      </rPr>
      <t>2023</t>
    </r>
    <r>
      <rPr>
        <sz val="12"/>
        <color theme="1"/>
        <rFont val="仿宋_GB2312"/>
        <charset val="134"/>
      </rPr>
      <t>年高新技术企业申报工作。分县区园区走访调研、培训辅导，摸清申报底数。</t>
    </r>
  </si>
  <si>
    <r>
      <rPr>
        <sz val="12"/>
        <color theme="1"/>
        <rFont val="仿宋_GB2312"/>
        <charset val="134"/>
      </rPr>
      <t>联合市财政局、市税务局下发《关于做好</t>
    </r>
    <r>
      <rPr>
        <sz val="12"/>
        <color theme="1"/>
        <rFont val="Times New Roman"/>
        <charset val="134"/>
      </rPr>
      <t>2023</t>
    </r>
    <r>
      <rPr>
        <sz val="12"/>
        <color theme="1"/>
        <rFont val="仿宋_GB2312"/>
        <charset val="134"/>
      </rPr>
      <t>年度高新技术企业申报相关工作的通知》，启动</t>
    </r>
    <r>
      <rPr>
        <sz val="12"/>
        <color theme="1"/>
        <rFont val="Times New Roman"/>
        <charset val="134"/>
      </rPr>
      <t>2023</t>
    </r>
    <r>
      <rPr>
        <sz val="12"/>
        <color theme="1"/>
        <rFont val="仿宋_GB2312"/>
        <charset val="134"/>
      </rPr>
      <t>年高新技术企业申报工作。分县区园区开展高新技术企业培育申报专题培训会</t>
    </r>
    <r>
      <rPr>
        <sz val="12"/>
        <color theme="1"/>
        <rFont val="Times New Roman"/>
        <charset val="134"/>
      </rPr>
      <t>3</t>
    </r>
    <r>
      <rPr>
        <sz val="12"/>
        <color theme="1"/>
        <rFont val="仿宋_GB2312"/>
        <charset val="134"/>
      </rPr>
      <t>次，培训企业科技人员</t>
    </r>
    <r>
      <rPr>
        <sz val="12"/>
        <color theme="1"/>
        <rFont val="Times New Roman"/>
        <charset val="134"/>
      </rPr>
      <t>120</t>
    </r>
    <r>
      <rPr>
        <sz val="12"/>
        <color theme="1"/>
        <rFont val="仿宋_GB2312"/>
        <charset val="134"/>
      </rPr>
      <t>余人次。</t>
    </r>
  </si>
  <si>
    <r>
      <rPr>
        <sz val="12"/>
        <color theme="1"/>
        <rFont val="仿宋_GB2312"/>
        <charset val="134"/>
      </rPr>
      <t>全面落实加快科技成果转移转化行动方案，全年登记科技成果</t>
    </r>
    <r>
      <rPr>
        <sz val="12"/>
        <color theme="1"/>
        <rFont val="Times New Roman"/>
        <charset val="134"/>
      </rPr>
      <t>600</t>
    </r>
    <r>
      <rPr>
        <sz val="12"/>
        <color theme="1"/>
        <rFont val="仿宋_GB2312"/>
        <charset val="134"/>
      </rPr>
      <t>项，技术合同成交额增长</t>
    </r>
    <r>
      <rPr>
        <sz val="12"/>
        <color theme="1"/>
        <rFont val="Times New Roman"/>
        <charset val="134"/>
      </rPr>
      <t>8%</t>
    </r>
    <r>
      <rPr>
        <sz val="12"/>
        <color theme="1"/>
        <rFont val="仿宋_GB2312"/>
        <charset val="134"/>
      </rPr>
      <t>。</t>
    </r>
  </si>
  <si>
    <r>
      <rPr>
        <sz val="12"/>
        <color theme="1"/>
        <rFont val="仿宋_GB2312"/>
        <charset val="134"/>
      </rPr>
      <t>细化全面落实加快科技成果转移转化行动方案，召开县区科技部门工作会议，分解科技成果登记、技术合同交易年度目标任务，开展科技成果登记、技术合同交易业务培训；一季度完成登记科技成果</t>
    </r>
    <r>
      <rPr>
        <sz val="12"/>
        <color theme="1"/>
        <rFont val="Times New Roman"/>
        <charset val="134"/>
      </rPr>
      <t>120</t>
    </r>
    <r>
      <rPr>
        <sz val="12"/>
        <color theme="1"/>
        <rFont val="仿宋_GB2312"/>
        <charset val="134"/>
      </rPr>
      <t>项、企业吸纳技术合同成交额增长</t>
    </r>
    <r>
      <rPr>
        <sz val="12"/>
        <color theme="1"/>
        <rFont val="Times New Roman"/>
        <charset val="134"/>
      </rPr>
      <t>8%</t>
    </r>
    <r>
      <rPr>
        <sz val="12"/>
        <color theme="1"/>
        <rFont val="仿宋_GB2312"/>
        <charset val="134"/>
      </rPr>
      <t>。</t>
    </r>
  </si>
  <si>
    <r>
      <rPr>
        <sz val="12"/>
        <color theme="1"/>
        <rFont val="Times New Roman"/>
        <charset val="134"/>
      </rPr>
      <t>2023</t>
    </r>
    <r>
      <rPr>
        <sz val="12"/>
        <color theme="1"/>
        <rFont val="仿宋_GB2312"/>
        <charset val="134"/>
      </rPr>
      <t>年</t>
    </r>
    <r>
      <rPr>
        <sz val="12"/>
        <color theme="1"/>
        <rFont val="Times New Roman"/>
        <charset val="134"/>
      </rPr>
      <t>1-3</t>
    </r>
    <r>
      <rPr>
        <sz val="12"/>
        <color theme="1"/>
        <rFont val="仿宋_GB2312"/>
        <charset val="134"/>
      </rPr>
      <t>月份，完成技术合同成交额</t>
    </r>
    <r>
      <rPr>
        <sz val="12"/>
        <color theme="1"/>
        <rFont val="Times New Roman"/>
        <charset val="134"/>
      </rPr>
      <t>32.09</t>
    </r>
    <r>
      <rPr>
        <sz val="12"/>
        <color theme="1"/>
        <rFont val="仿宋_GB2312"/>
        <charset val="134"/>
      </rPr>
      <t>亿元（居全省第</t>
    </r>
    <r>
      <rPr>
        <sz val="12"/>
        <color theme="1"/>
        <rFont val="Times New Roman"/>
        <charset val="134"/>
      </rPr>
      <t>12</t>
    </r>
    <r>
      <rPr>
        <sz val="12"/>
        <color theme="1"/>
        <rFont val="仿宋_GB2312"/>
        <charset val="134"/>
      </rPr>
      <t>位），其中，吸纳额</t>
    </r>
    <r>
      <rPr>
        <sz val="12"/>
        <color theme="1"/>
        <rFont val="Times New Roman"/>
        <charset val="134"/>
      </rPr>
      <t>27.24</t>
    </r>
    <r>
      <rPr>
        <sz val="12"/>
        <color theme="1"/>
        <rFont val="仿宋_GB2312"/>
        <charset val="134"/>
      </rPr>
      <t>亿、输出</t>
    </r>
    <r>
      <rPr>
        <sz val="12"/>
        <color theme="1"/>
        <rFont val="Times New Roman"/>
        <charset val="134"/>
      </rPr>
      <t>4.85</t>
    </r>
    <r>
      <rPr>
        <sz val="12"/>
        <color theme="1"/>
        <rFont val="仿宋_GB2312"/>
        <charset val="134"/>
      </rPr>
      <t>亿（安徽省技术合同登记考核办法调整，同比增幅不能反映现实情况）；登记科技成果</t>
    </r>
    <r>
      <rPr>
        <sz val="12"/>
        <color theme="1"/>
        <rFont val="Times New Roman"/>
        <charset val="134"/>
      </rPr>
      <t>124</t>
    </r>
    <r>
      <rPr>
        <sz val="12"/>
        <color theme="1"/>
        <rFont val="仿宋_GB2312"/>
        <charset val="134"/>
      </rPr>
      <t>项。</t>
    </r>
  </si>
  <si>
    <r>
      <rPr>
        <sz val="12"/>
        <color rgb="FF000000"/>
        <rFont val="仿宋_GB2312"/>
        <charset val="134"/>
      </rPr>
      <t>积极完善以企业为主体的技术创新体系，支持龙头企业牵头协同高校院所、产业链上下游企业组建创新联合体和共性技术平台，新增高价值发明专利</t>
    </r>
    <r>
      <rPr>
        <sz val="12"/>
        <color rgb="FF000000"/>
        <rFont val="Times New Roman"/>
        <charset val="134"/>
      </rPr>
      <t>50</t>
    </r>
    <r>
      <rPr>
        <sz val="12"/>
        <color rgb="FF000000"/>
        <rFont val="仿宋_GB2312"/>
        <charset val="134"/>
      </rPr>
      <t>件。</t>
    </r>
  </si>
  <si>
    <t>研究拟定产业发展政策科技政策实施细则，强化以企业为主体实施省、市科技项目，支持企业牵头联合高校院所专家产业技术研究院、联合共建重点实验室等共性技术平台。</t>
  </si>
  <si>
    <r>
      <rPr>
        <sz val="12"/>
        <color theme="1"/>
        <rFont val="仿宋_GB2312"/>
        <charset val="134"/>
      </rPr>
      <t>配合市财政局完成《淮北市产业扶持政策清单》科技政策清单。开展创新基地情况调查研究，深入龙溪生物科技、淮北矿业绿色化工新材料研究院等</t>
    </r>
    <r>
      <rPr>
        <sz val="12"/>
        <color theme="1"/>
        <rFont val="Times New Roman"/>
        <charset val="134"/>
      </rPr>
      <t>10</t>
    </r>
    <r>
      <rPr>
        <sz val="12"/>
        <color theme="1"/>
        <rFont val="仿宋_GB2312"/>
        <charset val="134"/>
      </rPr>
      <t>家创新平台培育企业，指导企业对标对表省级创新平台认定标准，加强创新平台建设。支持淮海集团新材料公司与中南大学联合组建新型胶凝材料产业创新研究院。</t>
    </r>
  </si>
  <si>
    <r>
      <rPr>
        <sz val="12"/>
        <color rgb="FF000000"/>
        <rFont val="仿宋_GB2312"/>
        <charset val="134"/>
      </rPr>
      <t>全年组建产业研究院</t>
    </r>
    <r>
      <rPr>
        <sz val="12"/>
        <color rgb="FF000000"/>
        <rFont val="Times New Roman"/>
        <charset val="134"/>
      </rPr>
      <t>3</t>
    </r>
    <r>
      <rPr>
        <sz val="12"/>
        <color rgb="FF000000"/>
        <rFont val="仿宋_GB2312"/>
        <charset val="134"/>
      </rPr>
      <t>家，争创省级创新平台</t>
    </r>
    <r>
      <rPr>
        <sz val="12"/>
        <color rgb="FF000000"/>
        <rFont val="Times New Roman"/>
        <charset val="134"/>
      </rPr>
      <t>2</t>
    </r>
    <r>
      <rPr>
        <sz val="12"/>
        <color rgb="FF000000"/>
        <rFont val="仿宋_GB2312"/>
        <charset val="134"/>
      </rPr>
      <t>家，备案市级创新平台</t>
    </r>
    <r>
      <rPr>
        <sz val="12"/>
        <color rgb="FF000000"/>
        <rFont val="Times New Roman"/>
        <charset val="134"/>
      </rPr>
      <t>30</t>
    </r>
    <r>
      <rPr>
        <sz val="12"/>
        <color rgb="FF000000"/>
        <rFont val="仿宋_GB2312"/>
        <charset val="134"/>
      </rPr>
      <t>家。落实创新创业扶持政策，全年新增省级</t>
    </r>
    <r>
      <rPr>
        <sz val="12"/>
        <color rgb="FF000000"/>
        <rFont val="Times New Roman"/>
        <charset val="134"/>
      </rPr>
      <t>“</t>
    </r>
    <r>
      <rPr>
        <sz val="12"/>
        <color rgb="FF000000"/>
        <rFont val="仿宋_GB2312"/>
        <charset val="134"/>
      </rPr>
      <t>双创平台</t>
    </r>
    <r>
      <rPr>
        <sz val="12"/>
        <color rgb="FF000000"/>
        <rFont val="Times New Roman"/>
        <charset val="134"/>
      </rPr>
      <t>”3</t>
    </r>
    <r>
      <rPr>
        <sz val="12"/>
        <color rgb="FF000000"/>
        <rFont val="仿宋_GB2312"/>
        <charset val="134"/>
      </rPr>
      <t>家。</t>
    </r>
  </si>
  <si>
    <r>
      <rPr>
        <sz val="12"/>
        <color theme="1"/>
        <rFont val="仿宋_GB2312"/>
        <charset val="134"/>
      </rPr>
      <t>指导已公示的</t>
    </r>
    <r>
      <rPr>
        <sz val="12"/>
        <color theme="1"/>
        <rFont val="Times New Roman"/>
        <charset val="134"/>
      </rPr>
      <t>2</t>
    </r>
    <r>
      <rPr>
        <sz val="12"/>
        <color theme="1"/>
        <rFont val="仿宋_GB2312"/>
        <charset val="134"/>
      </rPr>
      <t>家安徽省联合共建学科重点实验室编制实验室建设计划。督促已公示培育的</t>
    </r>
    <r>
      <rPr>
        <sz val="12"/>
        <color theme="1"/>
        <rFont val="Times New Roman"/>
        <charset val="134"/>
      </rPr>
      <t>2</t>
    </r>
    <r>
      <rPr>
        <sz val="12"/>
        <color theme="1"/>
        <rFont val="仿宋_GB2312"/>
        <charset val="134"/>
      </rPr>
      <t>家安徽省联合共建学科重点实验室做好创建工作。积极推进企业类和高校院所类省重点实验室创建。</t>
    </r>
  </si>
  <si>
    <r>
      <rPr>
        <sz val="12"/>
        <color theme="1"/>
        <rFont val="仿宋_GB2312"/>
        <charset val="134"/>
      </rPr>
      <t>配合省科技厅完成</t>
    </r>
    <r>
      <rPr>
        <sz val="12"/>
        <color theme="1"/>
        <rFont val="Times New Roman"/>
        <charset val="134"/>
      </rPr>
      <t>2</t>
    </r>
    <r>
      <rPr>
        <sz val="12"/>
        <color theme="1"/>
        <rFont val="仿宋_GB2312"/>
        <charset val="134"/>
      </rPr>
      <t>家安徽省联合共建学科重点实验室现场考察工作。指导金蟾药业、爆破技术研究院和淮北师范大学做好企业类和高校院所类省重点实验室现场答辩的材料。拟定《淮北市关于加快科技创新平台体系建设的实施意见》，支持骨干企业联合高校院所共建企业研发平台，充实市级创新平台培育库入库企业</t>
    </r>
    <r>
      <rPr>
        <sz val="12"/>
        <color theme="1"/>
        <rFont val="Times New Roman"/>
        <charset val="134"/>
      </rPr>
      <t>30</t>
    </r>
    <r>
      <rPr>
        <sz val="12"/>
        <color theme="1"/>
        <rFont val="仿宋_GB2312"/>
        <charset val="134"/>
      </rPr>
      <t>家。</t>
    </r>
  </si>
  <si>
    <r>
      <rPr>
        <sz val="12"/>
        <rFont val="仿宋_GB2312"/>
        <charset val="134"/>
      </rPr>
      <t>规模以上工业增加值增长</t>
    </r>
    <r>
      <rPr>
        <sz val="12"/>
        <rFont val="Times New Roman"/>
        <charset val="134"/>
      </rPr>
      <t>8%</t>
    </r>
    <r>
      <rPr>
        <sz val="12"/>
        <rFont val="仿宋_GB2312"/>
        <charset val="134"/>
      </rPr>
      <t>以上。</t>
    </r>
  </si>
  <si>
    <t>市经济和
信息化局</t>
  </si>
  <si>
    <r>
      <rPr>
        <sz val="12"/>
        <rFont val="仿宋_GB2312"/>
        <charset val="134"/>
      </rPr>
      <t>规上工业增加值累计增长</t>
    </r>
    <r>
      <rPr>
        <sz val="12"/>
        <rFont val="Times New Roman"/>
        <charset val="134"/>
      </rPr>
      <t>4%</t>
    </r>
    <r>
      <rPr>
        <sz val="12"/>
        <rFont val="仿宋_GB2312"/>
        <charset val="134"/>
      </rPr>
      <t>。</t>
    </r>
  </si>
  <si>
    <r>
      <rPr>
        <sz val="12"/>
        <rFont val="Times New Roman"/>
        <charset val="134"/>
      </rPr>
      <t>1-3</t>
    </r>
    <r>
      <rPr>
        <sz val="12"/>
        <rFont val="仿宋_GB2312"/>
        <charset val="134"/>
      </rPr>
      <t>月，全市规上工业增加值下降</t>
    </r>
    <r>
      <rPr>
        <sz val="12"/>
        <rFont val="Times New Roman"/>
        <charset val="134"/>
      </rPr>
      <t>1.3%</t>
    </r>
    <r>
      <rPr>
        <sz val="12"/>
        <rFont val="仿宋_GB2312"/>
        <charset val="134"/>
      </rPr>
      <t>，居全省第</t>
    </r>
    <r>
      <rPr>
        <sz val="12"/>
        <rFont val="Times New Roman"/>
        <charset val="134"/>
      </rPr>
      <t>14</t>
    </r>
    <r>
      <rPr>
        <sz val="12"/>
        <rFont val="仿宋_GB2312"/>
        <charset val="134"/>
      </rPr>
      <t>位。</t>
    </r>
  </si>
  <si>
    <r>
      <rPr>
        <sz val="12"/>
        <color theme="1"/>
        <rFont val="仿宋_GB2312"/>
        <charset val="134"/>
      </rPr>
      <t>聚焦</t>
    </r>
    <r>
      <rPr>
        <sz val="12"/>
        <color theme="1"/>
        <rFont val="Times New Roman"/>
        <charset val="134"/>
      </rPr>
      <t>“</t>
    </r>
    <r>
      <rPr>
        <sz val="12"/>
        <color theme="1"/>
        <rFont val="仿宋_GB2312"/>
        <charset val="134"/>
      </rPr>
      <t>五群十链</t>
    </r>
    <r>
      <rPr>
        <sz val="12"/>
        <color theme="1"/>
        <rFont val="Times New Roman"/>
        <charset val="134"/>
      </rPr>
      <t>”</t>
    </r>
    <r>
      <rPr>
        <sz val="12"/>
        <color theme="1"/>
        <rFont val="仿宋_GB2312"/>
        <charset val="134"/>
      </rPr>
      <t>现代产业体系。</t>
    </r>
  </si>
  <si>
    <r>
      <rPr>
        <sz val="12"/>
        <color theme="1"/>
        <rFont val="仿宋_GB2312"/>
        <charset val="134"/>
      </rPr>
      <t>“五群十链”产值增长</t>
    </r>
    <r>
      <rPr>
        <sz val="12"/>
        <color theme="1"/>
        <rFont val="Times New Roman"/>
        <charset val="134"/>
      </rPr>
      <t>6%</t>
    </r>
    <r>
      <rPr>
        <sz val="12"/>
        <color theme="1"/>
        <rFont val="仿宋_GB2312"/>
        <charset val="134"/>
      </rPr>
      <t>。</t>
    </r>
  </si>
  <si>
    <r>
      <rPr>
        <sz val="12"/>
        <color theme="1"/>
        <rFont val="Times New Roman"/>
        <charset val="134"/>
      </rPr>
      <t>1-3</t>
    </r>
    <r>
      <rPr>
        <sz val="12"/>
        <color theme="1"/>
        <rFont val="仿宋_GB2312"/>
        <charset val="134"/>
      </rPr>
      <t>月，储能和动力电池产业链增长</t>
    </r>
    <r>
      <rPr>
        <sz val="12"/>
        <color theme="1"/>
        <rFont val="Times New Roman"/>
        <charset val="134"/>
      </rPr>
      <t>20.2%</t>
    </r>
    <r>
      <rPr>
        <sz val="12"/>
        <color theme="1"/>
        <rFont val="仿宋_GB2312"/>
        <charset val="134"/>
      </rPr>
      <t>，新一代信息技术产业链增长</t>
    </r>
    <r>
      <rPr>
        <sz val="12"/>
        <color theme="1"/>
        <rFont val="Times New Roman"/>
        <charset val="134"/>
      </rPr>
      <t>42.3%</t>
    </r>
    <r>
      <rPr>
        <sz val="12"/>
        <color theme="1"/>
        <rFont val="仿宋_GB2312"/>
        <charset val="134"/>
      </rPr>
      <t>，光伏制造产业链增长</t>
    </r>
    <r>
      <rPr>
        <sz val="12"/>
        <color theme="1"/>
        <rFont val="Times New Roman"/>
        <charset val="134"/>
      </rPr>
      <t>160%</t>
    </r>
    <r>
      <rPr>
        <sz val="12"/>
        <color theme="1"/>
        <rFont val="仿宋_GB2312"/>
        <charset val="134"/>
      </rPr>
      <t>。</t>
    </r>
  </si>
  <si>
    <r>
      <rPr>
        <sz val="12"/>
        <color theme="1"/>
        <rFont val="仿宋_GB2312"/>
        <charset val="134"/>
      </rPr>
      <t>大力实施制造业提质扩量增效</t>
    </r>
    <r>
      <rPr>
        <sz val="12"/>
        <color theme="1"/>
        <rFont val="Times New Roman"/>
        <charset val="134"/>
      </rPr>
      <t>“3221”</t>
    </r>
    <r>
      <rPr>
        <sz val="12"/>
        <color theme="1"/>
        <rFont val="仿宋_GB2312"/>
        <charset val="134"/>
      </rPr>
      <t>行动计划，支持龙头企业布局建设重大产业项目，加快构建从设计、研发到制造、销售的全产业链生态。</t>
    </r>
  </si>
  <si>
    <r>
      <rPr>
        <sz val="12"/>
        <color theme="1"/>
        <rFont val="仿宋_GB2312"/>
        <charset val="134"/>
      </rPr>
      <t>规上制造业营业收入增长</t>
    </r>
    <r>
      <rPr>
        <sz val="12"/>
        <color theme="1"/>
        <rFont val="Times New Roman"/>
        <charset val="134"/>
      </rPr>
      <t>5%</t>
    </r>
    <r>
      <rPr>
        <sz val="12"/>
        <color theme="1"/>
        <rFont val="仿宋_GB2312"/>
        <charset val="134"/>
      </rPr>
      <t>，制造业投资增长</t>
    </r>
    <r>
      <rPr>
        <sz val="12"/>
        <color theme="1"/>
        <rFont val="Times New Roman"/>
        <charset val="134"/>
      </rPr>
      <t>5%</t>
    </r>
    <r>
      <rPr>
        <sz val="12"/>
        <color theme="1"/>
        <rFont val="仿宋_GB2312"/>
        <charset val="134"/>
      </rPr>
      <t>。</t>
    </r>
  </si>
  <si>
    <r>
      <rPr>
        <sz val="12"/>
        <color theme="1"/>
        <rFont val="Times New Roman"/>
        <charset val="134"/>
      </rPr>
      <t>1-3</t>
    </r>
    <r>
      <rPr>
        <sz val="12"/>
        <color theme="1"/>
        <rFont val="仿宋_GB2312"/>
        <charset val="134"/>
      </rPr>
      <t>月全市制造业投资增长</t>
    </r>
    <r>
      <rPr>
        <sz val="12"/>
        <color theme="1"/>
        <rFont val="Times New Roman"/>
        <charset val="134"/>
      </rPr>
      <t>13.2%</t>
    </r>
    <r>
      <rPr>
        <sz val="12"/>
        <color theme="1"/>
        <rFont val="仿宋_GB2312"/>
        <charset val="134"/>
      </rPr>
      <t>。</t>
    </r>
  </si>
  <si>
    <r>
      <rPr>
        <sz val="12"/>
        <color rgb="FF000000"/>
        <rFont val="仿宋_GB2312"/>
        <charset val="134"/>
      </rPr>
      <t>抢抓工业互联网</t>
    </r>
    <r>
      <rPr>
        <sz val="12"/>
        <color rgb="FF000000"/>
        <rFont val="Times New Roman"/>
        <charset val="134"/>
      </rPr>
      <t>“</t>
    </r>
    <r>
      <rPr>
        <sz val="12"/>
        <color rgb="FF000000"/>
        <rFont val="仿宋_GB2312"/>
        <charset val="134"/>
      </rPr>
      <t>风口</t>
    </r>
    <r>
      <rPr>
        <sz val="12"/>
        <color rgb="FF000000"/>
        <rFont val="Times New Roman"/>
        <charset val="134"/>
      </rPr>
      <t>”</t>
    </r>
    <r>
      <rPr>
        <sz val="12"/>
        <color rgb="FF000000"/>
        <rFont val="仿宋_GB2312"/>
        <charset val="134"/>
      </rPr>
      <t>，发挥</t>
    </r>
    <r>
      <rPr>
        <sz val="12"/>
        <color rgb="FF000000"/>
        <rFont val="Times New Roman"/>
        <charset val="134"/>
      </rPr>
      <t>“</t>
    </r>
    <r>
      <rPr>
        <sz val="12"/>
        <color rgb="FF000000"/>
        <rFont val="仿宋_GB2312"/>
        <charset val="134"/>
      </rPr>
      <t>羚羊</t>
    </r>
    <r>
      <rPr>
        <sz val="12"/>
        <color rgb="FF000000"/>
        <rFont val="Times New Roman"/>
        <charset val="134"/>
      </rPr>
      <t>”</t>
    </r>
    <r>
      <rPr>
        <sz val="12"/>
        <color rgb="FF000000"/>
        <rFont val="仿宋_GB2312"/>
        <charset val="134"/>
      </rPr>
      <t>工业互联网平台公共服务作用，为企业提供数字化诊断服务，支持企业实施数字化改造。</t>
    </r>
  </si>
  <si>
    <t>组织县区进行企业数字化诊断摸底工作。</t>
  </si>
  <si>
    <r>
      <rPr>
        <sz val="12"/>
        <color theme="1"/>
        <rFont val="仿宋_GB2312"/>
        <charset val="134"/>
      </rPr>
      <t>已完成企业数字化诊断摸底工作，目前正在汇总分析。</t>
    </r>
  </si>
  <si>
    <r>
      <rPr>
        <sz val="12"/>
        <color rgb="FF000000"/>
        <rFont val="仿宋_GB2312"/>
        <charset val="134"/>
      </rPr>
      <t>全年推广应用工业机器人或新型智能设备</t>
    </r>
    <r>
      <rPr>
        <sz val="12"/>
        <color rgb="FF000000"/>
        <rFont val="Times New Roman"/>
        <charset val="134"/>
      </rPr>
      <t>120</t>
    </r>
    <r>
      <rPr>
        <sz val="12"/>
        <color rgb="FF000000"/>
        <rFont val="仿宋_GB2312"/>
        <charset val="134"/>
      </rPr>
      <t>台套以上。</t>
    </r>
  </si>
  <si>
    <r>
      <rPr>
        <sz val="12"/>
        <color theme="1"/>
        <rFont val="仿宋_GB2312"/>
        <charset val="134"/>
      </rPr>
      <t>推广应用工业机器人或新型智能设备</t>
    </r>
    <r>
      <rPr>
        <sz val="12"/>
        <color theme="1"/>
        <rFont val="Times New Roman"/>
        <charset val="134"/>
      </rPr>
      <t>20</t>
    </r>
    <r>
      <rPr>
        <sz val="12"/>
        <color theme="1"/>
        <rFont val="仿宋_GB2312"/>
        <charset val="134"/>
      </rPr>
      <t>台套以上。</t>
    </r>
  </si>
  <si>
    <r>
      <rPr>
        <sz val="12"/>
        <color theme="1"/>
        <rFont val="仿宋_GB2312"/>
        <charset val="134"/>
      </rPr>
      <t>推广应用工业机器人或新型智能设备</t>
    </r>
    <r>
      <rPr>
        <sz val="12"/>
        <color theme="1"/>
        <rFont val="Times New Roman"/>
        <charset val="134"/>
      </rPr>
      <t>25</t>
    </r>
    <r>
      <rPr>
        <sz val="12"/>
        <color theme="1"/>
        <rFont val="仿宋_GB2312"/>
        <charset val="134"/>
      </rPr>
      <t>台套。</t>
    </r>
  </si>
  <si>
    <r>
      <rPr>
        <sz val="12"/>
        <color theme="1"/>
        <rFont val="仿宋_GB2312"/>
        <charset val="134"/>
      </rPr>
      <t>新建</t>
    </r>
    <r>
      <rPr>
        <sz val="12"/>
        <color theme="1"/>
        <rFont val="Times New Roman"/>
        <charset val="134"/>
      </rPr>
      <t>5G</t>
    </r>
    <r>
      <rPr>
        <sz val="12"/>
        <color theme="1"/>
        <rFont val="仿宋_GB2312"/>
        <charset val="134"/>
      </rPr>
      <t>基站</t>
    </r>
    <r>
      <rPr>
        <sz val="12"/>
        <color theme="1"/>
        <rFont val="Times New Roman"/>
        <charset val="134"/>
      </rPr>
      <t>800</t>
    </r>
    <r>
      <rPr>
        <sz val="12"/>
        <color theme="1"/>
        <rFont val="仿宋_GB2312"/>
        <charset val="134"/>
      </rPr>
      <t>座。</t>
    </r>
  </si>
  <si>
    <r>
      <rPr>
        <sz val="12"/>
        <color theme="1"/>
        <rFont val="仿宋_GB2312"/>
        <charset val="134"/>
      </rPr>
      <t>新建</t>
    </r>
    <r>
      <rPr>
        <sz val="12"/>
        <color theme="1"/>
        <rFont val="Times New Roman"/>
        <charset val="134"/>
      </rPr>
      <t>5G</t>
    </r>
    <r>
      <rPr>
        <sz val="12"/>
        <color theme="1"/>
        <rFont val="仿宋_GB2312"/>
        <charset val="134"/>
      </rPr>
      <t>基站</t>
    </r>
    <r>
      <rPr>
        <sz val="12"/>
        <color theme="1"/>
        <rFont val="Times New Roman"/>
        <charset val="134"/>
      </rPr>
      <t>120</t>
    </r>
    <r>
      <rPr>
        <sz val="12"/>
        <color theme="1"/>
        <rFont val="仿宋_GB2312"/>
        <charset val="134"/>
      </rPr>
      <t>座。</t>
    </r>
  </si>
  <si>
    <r>
      <rPr>
        <sz val="12"/>
        <color theme="1"/>
        <rFont val="Times New Roman"/>
        <charset val="134"/>
      </rPr>
      <t>1-3</t>
    </r>
    <r>
      <rPr>
        <sz val="12"/>
        <color theme="1"/>
        <rFont val="仿宋_GB2312"/>
        <charset val="134"/>
      </rPr>
      <t>月新建</t>
    </r>
    <r>
      <rPr>
        <sz val="12"/>
        <color theme="1"/>
        <rFont val="Times New Roman"/>
        <charset val="134"/>
      </rPr>
      <t>5G</t>
    </r>
    <r>
      <rPr>
        <sz val="12"/>
        <color theme="1"/>
        <rFont val="仿宋_GB2312"/>
        <charset val="134"/>
      </rPr>
      <t>基站</t>
    </r>
    <r>
      <rPr>
        <sz val="12"/>
        <color theme="1"/>
        <rFont val="Times New Roman"/>
        <charset val="134"/>
      </rPr>
      <t>131</t>
    </r>
    <r>
      <rPr>
        <sz val="12"/>
        <color theme="1"/>
        <rFont val="仿宋_GB2312"/>
        <charset val="134"/>
      </rPr>
      <t>座。</t>
    </r>
  </si>
  <si>
    <r>
      <rPr>
        <sz val="12"/>
        <color rgb="FF000000"/>
        <rFont val="仿宋_GB2312"/>
        <charset val="134"/>
      </rPr>
      <t>打造</t>
    </r>
    <r>
      <rPr>
        <sz val="12"/>
        <color rgb="FF000000"/>
        <rFont val="Times New Roman"/>
        <charset val="134"/>
      </rPr>
      <t>5G+</t>
    </r>
    <r>
      <rPr>
        <sz val="12"/>
        <color rgb="FF000000"/>
        <rFont val="仿宋_GB2312"/>
        <charset val="134"/>
      </rPr>
      <t>工业互联网应用示范</t>
    </r>
    <r>
      <rPr>
        <sz val="12"/>
        <color rgb="FF000000"/>
        <rFont val="Times New Roman"/>
        <charset val="134"/>
      </rPr>
      <t>3</t>
    </r>
    <r>
      <rPr>
        <sz val="12"/>
        <color rgb="FF000000"/>
        <rFont val="仿宋_GB2312"/>
        <charset val="134"/>
      </rPr>
      <t>个。</t>
    </r>
  </si>
  <si>
    <r>
      <rPr>
        <sz val="12"/>
        <color theme="1"/>
        <rFont val="仿宋_GB2312"/>
        <charset val="134"/>
      </rPr>
      <t>积极摸底培育</t>
    </r>
    <r>
      <rPr>
        <sz val="12"/>
        <color theme="1"/>
        <rFont val="Times New Roman"/>
        <charset val="134"/>
      </rPr>
      <t>5G+</t>
    </r>
    <r>
      <rPr>
        <sz val="12"/>
        <color theme="1"/>
        <rFont val="仿宋_GB2312"/>
        <charset val="134"/>
      </rPr>
      <t>工业互联网应用示范项目。</t>
    </r>
  </si>
  <si>
    <r>
      <rPr>
        <sz val="12"/>
        <color theme="1"/>
        <rFont val="仿宋_GB2312"/>
        <charset val="134"/>
      </rPr>
      <t>已建立</t>
    </r>
    <r>
      <rPr>
        <sz val="12"/>
        <color theme="1"/>
        <rFont val="Times New Roman"/>
        <charset val="134"/>
      </rPr>
      <t>5G+</t>
    </r>
    <r>
      <rPr>
        <sz val="12"/>
        <color theme="1"/>
        <rFont val="仿宋_GB2312"/>
        <charset val="134"/>
      </rPr>
      <t>工业互联网应用示范项目培育库。</t>
    </r>
  </si>
  <si>
    <r>
      <rPr>
        <sz val="12"/>
        <color rgb="FF000000"/>
        <rFont val="仿宋_GB2312"/>
        <charset val="134"/>
      </rPr>
      <t>积极实施设备升级和软件更新等智能化改造，推动</t>
    </r>
    <r>
      <rPr>
        <sz val="12"/>
        <color rgb="FF000000"/>
        <rFont val="Times New Roman"/>
        <charset val="134"/>
      </rPr>
      <t>30</t>
    </r>
    <r>
      <rPr>
        <sz val="12"/>
        <color rgb="FF000000"/>
        <rFont val="仿宋_GB2312"/>
        <charset val="134"/>
      </rPr>
      <t>家亿元以上工业企业实施生产线智能化升级，全年</t>
    </r>
    <r>
      <rPr>
        <sz val="12"/>
        <color rgb="FF000000"/>
        <rFont val="Times New Roman"/>
        <charset val="134"/>
      </rPr>
      <t>“</t>
    </r>
    <r>
      <rPr>
        <sz val="12"/>
        <color rgb="FF000000"/>
        <rFont val="仿宋_GB2312"/>
        <charset val="134"/>
      </rPr>
      <t>四化改造</t>
    </r>
    <r>
      <rPr>
        <sz val="12"/>
        <color rgb="FF000000"/>
        <rFont val="Times New Roman"/>
        <charset val="134"/>
      </rPr>
      <t>”</t>
    </r>
    <r>
      <rPr>
        <sz val="12"/>
        <color rgb="FF000000"/>
        <rFont val="仿宋_GB2312"/>
        <charset val="134"/>
      </rPr>
      <t>企业</t>
    </r>
    <r>
      <rPr>
        <sz val="12"/>
        <color rgb="FF000000"/>
        <rFont val="Times New Roman"/>
        <charset val="134"/>
      </rPr>
      <t>100</t>
    </r>
    <r>
      <rPr>
        <sz val="12"/>
        <color rgb="FF000000"/>
        <rFont val="仿宋_GB2312"/>
        <charset val="134"/>
      </rPr>
      <t>家以上，培育省级智能工厂、数字化车间</t>
    </r>
    <r>
      <rPr>
        <sz val="12"/>
        <color rgb="FF000000"/>
        <rFont val="Times New Roman"/>
        <charset val="134"/>
      </rPr>
      <t>5</t>
    </r>
    <r>
      <rPr>
        <sz val="12"/>
        <color rgb="FF000000"/>
        <rFont val="仿宋_GB2312"/>
        <charset val="134"/>
      </rPr>
      <t>个以上。</t>
    </r>
  </si>
  <si>
    <r>
      <rPr>
        <sz val="12"/>
        <color theme="1"/>
        <rFont val="仿宋_GB2312"/>
        <charset val="134"/>
      </rPr>
      <t>实施“四化改造”企业</t>
    </r>
    <r>
      <rPr>
        <sz val="12"/>
        <color theme="1"/>
        <rFont val="Times New Roman"/>
        <charset val="134"/>
      </rPr>
      <t>30</t>
    </r>
    <r>
      <rPr>
        <sz val="12"/>
        <color theme="1"/>
        <rFont val="仿宋_GB2312"/>
        <charset val="134"/>
      </rPr>
      <t>家左右；开展智能工厂、数字化车间培育摸底工作。</t>
    </r>
  </si>
  <si>
    <r>
      <rPr>
        <sz val="12"/>
        <color theme="1"/>
        <rFont val="仿宋_GB2312"/>
        <charset val="134"/>
      </rPr>
      <t>实施</t>
    </r>
    <r>
      <rPr>
        <sz val="12"/>
        <color theme="1"/>
        <rFont val="Times New Roman"/>
        <charset val="134"/>
      </rPr>
      <t>“</t>
    </r>
    <r>
      <rPr>
        <sz val="12"/>
        <color theme="1"/>
        <rFont val="仿宋_GB2312"/>
        <charset val="134"/>
      </rPr>
      <t>四化改造</t>
    </r>
    <r>
      <rPr>
        <sz val="12"/>
        <color theme="1"/>
        <rFont val="Times New Roman"/>
        <charset val="134"/>
      </rPr>
      <t>”</t>
    </r>
    <r>
      <rPr>
        <sz val="12"/>
        <color theme="1"/>
        <rFont val="仿宋_GB2312"/>
        <charset val="134"/>
      </rPr>
      <t>企业</t>
    </r>
    <r>
      <rPr>
        <sz val="12"/>
        <color theme="1"/>
        <rFont val="Times New Roman"/>
        <charset val="134"/>
      </rPr>
      <t>42</t>
    </r>
    <r>
      <rPr>
        <sz val="12"/>
        <color theme="1"/>
        <rFont val="仿宋_GB2312"/>
        <charset val="134"/>
      </rPr>
      <t>家；已建立智能工厂、数字化车间培育库。</t>
    </r>
  </si>
  <si>
    <t>大力支持民营经济发展，不折不扣落实减税降费政策，积极为小微企业和个体工商户减负纾困。</t>
  </si>
  <si>
    <t>分层建立“专精特新”企业培育库；持续做好降本减负工作，开展原材料等供需对接活动。</t>
  </si>
  <si>
    <r>
      <rPr>
        <sz val="12"/>
        <color theme="1"/>
        <rFont val="仿宋_GB2312"/>
        <charset val="134"/>
      </rPr>
      <t>建立国家级</t>
    </r>
    <r>
      <rPr>
        <sz val="12"/>
        <color theme="1"/>
        <rFont val="Times New Roman"/>
        <charset val="134"/>
      </rPr>
      <t>“</t>
    </r>
    <r>
      <rPr>
        <sz val="12"/>
        <color theme="1"/>
        <rFont val="仿宋_GB2312"/>
        <charset val="134"/>
      </rPr>
      <t>小巨人</t>
    </r>
    <r>
      <rPr>
        <sz val="12"/>
        <color theme="1"/>
        <rFont val="Times New Roman"/>
        <charset val="134"/>
      </rPr>
      <t>”</t>
    </r>
    <r>
      <rPr>
        <sz val="12"/>
        <color theme="1"/>
        <rFont val="仿宋_GB2312"/>
        <charset val="134"/>
      </rPr>
      <t>等企业培育库</t>
    </r>
    <r>
      <rPr>
        <sz val="12"/>
        <color theme="1"/>
        <rFont val="Times New Roman"/>
        <charset val="134"/>
      </rPr>
      <t>3</t>
    </r>
    <r>
      <rPr>
        <sz val="12"/>
        <color theme="1"/>
        <rFont val="仿宋_GB2312"/>
        <charset val="134"/>
      </rPr>
      <t>个；已完成原材料等供需对接活动</t>
    </r>
    <r>
      <rPr>
        <sz val="12"/>
        <color theme="1"/>
        <rFont val="Times New Roman"/>
        <charset val="134"/>
      </rPr>
      <t>7</t>
    </r>
    <r>
      <rPr>
        <sz val="12"/>
        <color theme="1"/>
        <rFont val="仿宋_GB2312"/>
        <charset val="134"/>
      </rPr>
      <t>场。</t>
    </r>
  </si>
  <si>
    <r>
      <rPr>
        <sz val="12"/>
        <color rgb="FF000000"/>
        <rFont val="仿宋_GB2312"/>
        <charset val="134"/>
      </rPr>
      <t>强化企业培育，实行</t>
    </r>
    <r>
      <rPr>
        <sz val="12"/>
        <color rgb="FF000000"/>
        <rFont val="Times New Roman"/>
        <charset val="134"/>
      </rPr>
      <t>“</t>
    </r>
    <r>
      <rPr>
        <sz val="12"/>
        <color rgb="FF000000"/>
        <rFont val="仿宋_GB2312"/>
        <charset val="134"/>
      </rPr>
      <t>一企一策</t>
    </r>
    <r>
      <rPr>
        <sz val="12"/>
        <color rgb="FF000000"/>
        <rFont val="Times New Roman"/>
        <charset val="134"/>
      </rPr>
      <t>”</t>
    </r>
    <r>
      <rPr>
        <sz val="12"/>
        <color rgb="FF000000"/>
        <rFont val="仿宋_GB2312"/>
        <charset val="134"/>
      </rPr>
      <t>定制服务，全年新增规模以上工业企业</t>
    </r>
    <r>
      <rPr>
        <sz val="12"/>
        <color rgb="FF000000"/>
        <rFont val="Times New Roman"/>
        <charset val="134"/>
      </rPr>
      <t>100</t>
    </r>
    <r>
      <rPr>
        <sz val="12"/>
        <color rgb="FF000000"/>
        <rFont val="仿宋_GB2312"/>
        <charset val="134"/>
      </rPr>
      <t>家，滚动实施产业转型升级和技术改造重点项目</t>
    </r>
    <r>
      <rPr>
        <sz val="12"/>
        <color rgb="FF000000"/>
        <rFont val="Times New Roman"/>
        <charset val="134"/>
      </rPr>
      <t>150</t>
    </r>
    <r>
      <rPr>
        <sz val="12"/>
        <color rgb="FF000000"/>
        <rFont val="仿宋_GB2312"/>
        <charset val="134"/>
      </rPr>
      <t>个以上。</t>
    </r>
  </si>
  <si>
    <r>
      <rPr>
        <sz val="12"/>
        <color theme="1"/>
        <rFont val="仿宋_GB2312"/>
        <charset val="134"/>
      </rPr>
      <t>新增规模以上工业企业</t>
    </r>
    <r>
      <rPr>
        <sz val="12"/>
        <color rgb="FF000000"/>
        <rFont val="Times New Roman"/>
        <charset val="134"/>
      </rPr>
      <t>45</t>
    </r>
    <r>
      <rPr>
        <sz val="12"/>
        <color rgb="FF000000"/>
        <rFont val="仿宋_GB2312"/>
        <charset val="134"/>
      </rPr>
      <t>家；滚动实施产业转型升级和技术改造重点项目</t>
    </r>
    <r>
      <rPr>
        <sz val="12"/>
        <color rgb="FF000000"/>
        <rFont val="Times New Roman"/>
        <charset val="134"/>
      </rPr>
      <t>30</t>
    </r>
    <r>
      <rPr>
        <sz val="12"/>
        <color rgb="FF000000"/>
        <rFont val="仿宋_GB2312"/>
        <charset val="134"/>
      </rPr>
      <t>个以上</t>
    </r>
    <r>
      <rPr>
        <sz val="12"/>
        <color rgb="FF000000"/>
        <rFont val="方正书宋_GBK"/>
        <charset val="134"/>
      </rPr>
      <t>。</t>
    </r>
  </si>
  <si>
    <r>
      <rPr>
        <sz val="12"/>
        <color theme="1"/>
        <rFont val="仿宋_GB2312"/>
        <charset val="134"/>
      </rPr>
      <t>截至</t>
    </r>
    <r>
      <rPr>
        <sz val="12"/>
        <color theme="1"/>
        <rFont val="Times New Roman"/>
        <charset val="134"/>
      </rPr>
      <t>2</t>
    </r>
    <r>
      <rPr>
        <sz val="12"/>
        <color theme="1"/>
        <rFont val="仿宋_GB2312"/>
        <charset val="134"/>
      </rPr>
      <t>月底，全市新增规模以上工业企业</t>
    </r>
    <r>
      <rPr>
        <sz val="12"/>
        <color theme="1"/>
        <rFont val="Times New Roman"/>
        <charset val="134"/>
      </rPr>
      <t>45</t>
    </r>
    <r>
      <rPr>
        <sz val="12"/>
        <color theme="1"/>
        <rFont val="仿宋_GB2312"/>
        <charset val="134"/>
      </rPr>
      <t>家。滚动实施产业转型升级和技术改造重点项目</t>
    </r>
    <r>
      <rPr>
        <sz val="12"/>
        <color theme="1"/>
        <rFont val="Times New Roman"/>
        <charset val="134"/>
      </rPr>
      <t>51</t>
    </r>
    <r>
      <rPr>
        <sz val="12"/>
        <color theme="1"/>
        <rFont val="仿宋_GB2312"/>
        <charset val="134"/>
      </rPr>
      <t>个。</t>
    </r>
  </si>
  <si>
    <t>扶优扶强龙头企业，动态遴选培育优质企业，制定清单化帮扶计划，支持企业通过兼并重组做大做强。</t>
  </si>
  <si>
    <r>
      <rPr>
        <sz val="12"/>
        <color theme="1"/>
        <rFont val="仿宋_GB2312"/>
        <charset val="134"/>
      </rPr>
      <t>建立</t>
    </r>
    <r>
      <rPr>
        <sz val="12"/>
        <color theme="1"/>
        <rFont val="Times New Roman"/>
        <charset val="134"/>
      </rPr>
      <t>10-100</t>
    </r>
    <r>
      <rPr>
        <sz val="12"/>
        <color theme="1"/>
        <rFont val="仿宋_GB2312"/>
        <charset val="134"/>
      </rPr>
      <t>亿元上台阶企业动态培育库。</t>
    </r>
  </si>
  <si>
    <r>
      <rPr>
        <sz val="12"/>
        <color theme="1"/>
        <rFont val="仿宋_GB2312"/>
        <charset val="134"/>
      </rPr>
      <t>已摸排全市重点企业、重点项目生产预计，建立规模上台阶企业培育库。</t>
    </r>
  </si>
  <si>
    <r>
      <rPr>
        <sz val="12"/>
        <color theme="1"/>
        <rFont val="仿宋_GB2312"/>
        <charset val="134"/>
      </rPr>
      <t>深化</t>
    </r>
    <r>
      <rPr>
        <sz val="12"/>
        <color theme="1"/>
        <rFont val="Times New Roman"/>
        <charset val="134"/>
      </rPr>
      <t>“</t>
    </r>
    <r>
      <rPr>
        <sz val="12"/>
        <color theme="1"/>
        <rFont val="仿宋_GB2312"/>
        <charset val="134"/>
      </rPr>
      <t>亩均论英雄</t>
    </r>
    <r>
      <rPr>
        <sz val="12"/>
        <color theme="1"/>
        <rFont val="Times New Roman"/>
        <charset val="134"/>
      </rPr>
      <t>”</t>
    </r>
    <r>
      <rPr>
        <sz val="12"/>
        <color theme="1"/>
        <rFont val="仿宋_GB2312"/>
        <charset val="134"/>
      </rPr>
      <t>改革，全年清理盘活闲置低效用地</t>
    </r>
    <r>
      <rPr>
        <sz val="12"/>
        <color theme="1"/>
        <rFont val="Times New Roman"/>
        <charset val="134"/>
      </rPr>
      <t>5000</t>
    </r>
    <r>
      <rPr>
        <sz val="12"/>
        <color theme="1"/>
        <rFont val="仿宋_GB2312"/>
        <charset val="134"/>
      </rPr>
      <t>亩，不断提升亩均营收和税收。</t>
    </r>
  </si>
  <si>
    <r>
      <rPr>
        <sz val="12"/>
        <color theme="1"/>
        <rFont val="仿宋_GB2312"/>
        <charset val="134"/>
      </rPr>
      <t>制定出台《</t>
    </r>
    <r>
      <rPr>
        <sz val="12"/>
        <color theme="1"/>
        <rFont val="Times New Roman"/>
        <charset val="134"/>
      </rPr>
      <t>2023</t>
    </r>
    <r>
      <rPr>
        <sz val="12"/>
        <color theme="1"/>
        <rFont val="仿宋_GB2312"/>
        <charset val="134"/>
      </rPr>
      <t>年全市深化“亩均论英雄”改革工作要点》、《淮北市工业企业亩均效益评价实施细则（</t>
    </r>
    <r>
      <rPr>
        <sz val="12"/>
        <color theme="1"/>
        <rFont val="Times New Roman"/>
        <charset val="134"/>
      </rPr>
      <t>2023</t>
    </r>
    <r>
      <rPr>
        <sz val="12"/>
        <color theme="1"/>
        <rFont val="仿宋_GB2312"/>
        <charset val="134"/>
      </rPr>
      <t>年版）》；一季度全市处置低效工业用地</t>
    </r>
    <r>
      <rPr>
        <sz val="12"/>
        <color theme="1"/>
        <rFont val="Times New Roman"/>
        <charset val="134"/>
      </rPr>
      <t>1000</t>
    </r>
    <r>
      <rPr>
        <sz val="12"/>
        <color theme="1"/>
        <rFont val="仿宋_GB2312"/>
        <charset val="134"/>
      </rPr>
      <t>亩。</t>
    </r>
  </si>
  <si>
    <r>
      <rPr>
        <sz val="12"/>
        <color theme="1"/>
        <rFont val="仿宋_GB2312"/>
        <charset val="134"/>
      </rPr>
      <t>已正式印发《</t>
    </r>
    <r>
      <rPr>
        <sz val="12"/>
        <color theme="1"/>
        <rFont val="Times New Roman"/>
        <charset val="134"/>
      </rPr>
      <t>2023</t>
    </r>
    <r>
      <rPr>
        <sz val="12"/>
        <color theme="1"/>
        <rFont val="仿宋_GB2312"/>
        <charset val="134"/>
      </rPr>
      <t>年全市深化</t>
    </r>
    <r>
      <rPr>
        <sz val="12"/>
        <color theme="1"/>
        <rFont val="Times New Roman"/>
        <charset val="134"/>
      </rPr>
      <t>“</t>
    </r>
    <r>
      <rPr>
        <sz val="12"/>
        <color theme="1"/>
        <rFont val="仿宋_GB2312"/>
        <charset val="134"/>
      </rPr>
      <t>亩均论英雄</t>
    </r>
    <r>
      <rPr>
        <sz val="12"/>
        <color theme="1"/>
        <rFont val="Times New Roman"/>
        <charset val="134"/>
      </rPr>
      <t>”</t>
    </r>
    <r>
      <rPr>
        <sz val="12"/>
        <color theme="1"/>
        <rFont val="仿宋_GB2312"/>
        <charset val="134"/>
      </rPr>
      <t>改革工作要点》、《淮北市工业企业亩均效益评价实施细则（</t>
    </r>
    <r>
      <rPr>
        <sz val="12"/>
        <color theme="1"/>
        <rFont val="Times New Roman"/>
        <charset val="134"/>
      </rPr>
      <t>2023</t>
    </r>
    <r>
      <rPr>
        <sz val="12"/>
        <color theme="1"/>
        <rFont val="仿宋_GB2312"/>
        <charset val="134"/>
      </rPr>
      <t>年版）》；</t>
    </r>
    <r>
      <rPr>
        <sz val="12"/>
        <color theme="1"/>
        <rFont val="Times New Roman"/>
        <charset val="134"/>
      </rPr>
      <t>1-3</t>
    </r>
    <r>
      <rPr>
        <sz val="12"/>
        <color theme="1"/>
        <rFont val="仿宋_GB2312"/>
        <charset val="134"/>
      </rPr>
      <t>月处置低效工业用地</t>
    </r>
    <r>
      <rPr>
        <sz val="12"/>
        <color theme="1"/>
        <rFont val="Times New Roman"/>
        <charset val="134"/>
      </rPr>
      <t>1222.6</t>
    </r>
    <r>
      <rPr>
        <sz val="12"/>
        <color theme="1"/>
        <rFont val="仿宋_GB2312"/>
        <charset val="134"/>
      </rPr>
      <t>亩。</t>
    </r>
  </si>
  <si>
    <t>以全国社会治安防控体系建设示范城市为抓手，进一步完善立体化信息化社会治安防控体系，推动常态化扫黑除恶斗争纵深发展，重点治理电信网络诈骗等新型违法犯罪，不断提升群众安全感、满意度。</t>
  </si>
  <si>
    <t>市公安局</t>
  </si>
  <si>
    <r>
      <rPr>
        <sz val="12"/>
        <rFont val="仿宋_GB2312"/>
        <charset val="134"/>
      </rPr>
      <t>做好社会治安防控体系建设项目验收工作，开展系统试点应用。成立专班集中侦办涉黑恶犯罪线索，四类重点线索</t>
    </r>
    <r>
      <rPr>
        <sz val="12"/>
        <rFont val="Times New Roman"/>
        <charset val="134"/>
      </rPr>
      <t>3</t>
    </r>
    <r>
      <rPr>
        <sz val="12"/>
        <rFont val="仿宋_GB2312"/>
        <charset val="134"/>
      </rPr>
      <t>个月内办结，</t>
    </r>
    <r>
      <rPr>
        <sz val="12"/>
        <rFont val="Times New Roman"/>
        <charset val="134"/>
      </rPr>
      <t>12337</t>
    </r>
    <r>
      <rPr>
        <sz val="12"/>
        <rFont val="仿宋_GB2312"/>
        <charset val="134"/>
      </rPr>
      <t>线索</t>
    </r>
    <r>
      <rPr>
        <sz val="12"/>
        <rFont val="Times New Roman"/>
        <charset val="134"/>
      </rPr>
      <t>1</t>
    </r>
    <r>
      <rPr>
        <sz val="12"/>
        <rFont val="仿宋_GB2312"/>
        <charset val="134"/>
      </rPr>
      <t>个月内办结，特殊情形延长至</t>
    </r>
    <r>
      <rPr>
        <sz val="12"/>
        <rFont val="Times New Roman"/>
        <charset val="134"/>
      </rPr>
      <t>2</t>
    </r>
    <r>
      <rPr>
        <sz val="12"/>
        <rFont val="仿宋_GB2312"/>
        <charset val="134"/>
      </rPr>
      <t>个月。召开打击治理电信网络违法犯罪领导小组会议，电诈案件发案同比下降</t>
    </r>
    <r>
      <rPr>
        <sz val="12"/>
        <rFont val="Times New Roman"/>
        <charset val="134"/>
      </rPr>
      <t>5%</t>
    </r>
    <r>
      <rPr>
        <sz val="12"/>
        <rFont val="仿宋_GB2312"/>
        <charset val="134"/>
      </rPr>
      <t>，线索人员核减率达到</t>
    </r>
    <r>
      <rPr>
        <sz val="12"/>
        <rFont val="Times New Roman"/>
        <charset val="134"/>
      </rPr>
      <t>72%</t>
    </r>
    <r>
      <rPr>
        <sz val="12"/>
        <rFont val="仿宋_GB2312"/>
        <charset val="134"/>
      </rPr>
      <t>。制定</t>
    </r>
    <r>
      <rPr>
        <sz val="12"/>
        <rFont val="Times New Roman"/>
        <charset val="134"/>
      </rPr>
      <t>2023</t>
    </r>
    <r>
      <rPr>
        <sz val="12"/>
        <rFont val="仿宋_GB2312"/>
        <charset val="134"/>
      </rPr>
      <t>年全市公安机关群众安全感满意度“双提升、双进位”专项攻坚方案，明确责任警种、责任人和工作措施，有序推进全年工作。</t>
    </r>
  </si>
  <si>
    <t>已完成。</t>
  </si>
  <si>
    <r>
      <rPr>
        <sz val="12"/>
        <color rgb="FF000000"/>
        <rFont val="仿宋_GB2312"/>
        <charset val="134"/>
      </rPr>
      <t>大力发展养老事业和养老产业，全年实施居家适老化改造</t>
    </r>
    <r>
      <rPr>
        <sz val="12"/>
        <color rgb="FF000000"/>
        <rFont val="Times New Roman"/>
        <charset val="134"/>
      </rPr>
      <t>1072</t>
    </r>
    <r>
      <rPr>
        <sz val="12"/>
        <color rgb="FF000000"/>
        <rFont val="仿宋_GB2312"/>
        <charset val="134"/>
      </rPr>
      <t>户。</t>
    </r>
  </si>
  <si>
    <r>
      <rPr>
        <sz val="12"/>
        <color theme="1"/>
        <rFont val="仿宋_GB2312"/>
        <charset val="134"/>
      </rPr>
      <t>市</t>
    </r>
    <r>
      <rPr>
        <sz val="12"/>
        <color rgb="FF000000"/>
        <rFont val="仿宋_GB2312"/>
        <charset val="134"/>
      </rPr>
      <t>民政局</t>
    </r>
  </si>
  <si>
    <t>将全市居家适老化改造任务分解至各县区，安排部署各县区做好居家适老化改造招标准备工作。</t>
  </si>
  <si>
    <t>召开专项会议，将全市居家适老化改造任务分解至各县区，目前各县区均已完成招标准备工作。其中，濉溪县需求招标已完成、相山区需求招标准备工作已完成，杜集区和烈山区整体改造招标准备工作已完成。</t>
  </si>
  <si>
    <t>健全分层分类社会救助体系，强化低保对象、特困人员救助供养。</t>
  </si>
  <si>
    <t>健全政府救助与慈善帮扶有效衔接机制，逐步提高我市村（社区）“救急难”互助社覆盖率。</t>
  </si>
  <si>
    <r>
      <rPr>
        <sz val="12"/>
        <color theme="1"/>
        <rFont val="仿宋_GB2312"/>
        <charset val="134"/>
      </rPr>
      <t>按照《关于推广村（社区）</t>
    </r>
    <r>
      <rPr>
        <sz val="12"/>
        <color theme="1"/>
        <rFont val="Times New Roman"/>
        <charset val="134"/>
      </rPr>
      <t>“</t>
    </r>
    <r>
      <rPr>
        <sz val="12"/>
        <color theme="1"/>
        <rFont val="仿宋_GB2312"/>
        <charset val="134"/>
      </rPr>
      <t>救急难</t>
    </r>
    <r>
      <rPr>
        <sz val="12"/>
        <color theme="1"/>
        <rFont val="Times New Roman"/>
        <charset val="134"/>
      </rPr>
      <t>”</t>
    </r>
    <r>
      <rPr>
        <sz val="12"/>
        <color theme="1"/>
        <rFont val="仿宋_GB2312"/>
        <charset val="134"/>
      </rPr>
      <t>互助社的指导意见》要求，会同社会组织管理局做好成立互助社规范登记备案、资金筹集、救助对象、救助标准和救助程序等方面工作机制，科学有序推进互助社工作。目前，全市成立</t>
    </r>
    <r>
      <rPr>
        <sz val="12"/>
        <color theme="1"/>
        <rFont val="Times New Roman"/>
        <charset val="134"/>
      </rPr>
      <t>“</t>
    </r>
    <r>
      <rPr>
        <sz val="12"/>
        <color theme="1"/>
        <rFont val="仿宋_GB2312"/>
        <charset val="134"/>
      </rPr>
      <t>救急难</t>
    </r>
    <r>
      <rPr>
        <sz val="12"/>
        <color theme="1"/>
        <rFont val="Times New Roman"/>
        <charset val="134"/>
      </rPr>
      <t>”</t>
    </r>
    <r>
      <rPr>
        <sz val="12"/>
        <color theme="1"/>
        <rFont val="仿宋_GB2312"/>
        <charset val="134"/>
      </rPr>
      <t>互助社</t>
    </r>
    <r>
      <rPr>
        <sz val="12"/>
        <color theme="1"/>
        <rFont val="Times New Roman"/>
        <charset val="134"/>
      </rPr>
      <t>233</t>
    </r>
    <r>
      <rPr>
        <sz val="12"/>
        <color theme="1"/>
        <rFont val="仿宋_GB2312"/>
        <charset val="134"/>
      </rPr>
      <t>个，覆盖率达</t>
    </r>
    <r>
      <rPr>
        <sz val="12"/>
        <color theme="1"/>
        <rFont val="Times New Roman"/>
        <charset val="134"/>
      </rPr>
      <t>50%</t>
    </r>
    <r>
      <rPr>
        <sz val="12"/>
        <color theme="1"/>
        <rFont val="仿宋_GB2312"/>
        <charset val="134"/>
      </rPr>
      <t>。</t>
    </r>
  </si>
  <si>
    <t>支持工青妇等群团组织、公益性社会组织和人民群众参与社会治理，构建社会治理共同体。</t>
  </si>
  <si>
    <t>市司法局</t>
  </si>
  <si>
    <r>
      <rPr>
        <sz val="12"/>
        <color theme="1"/>
        <rFont val="Times New Roman"/>
        <charset val="134"/>
      </rPr>
      <t>1.</t>
    </r>
    <r>
      <rPr>
        <sz val="12"/>
        <color rgb="FF000000"/>
        <rFont val="仿宋_GB2312"/>
        <charset val="134"/>
      </rPr>
      <t>开展人民监督员培训，提升人民监督员依法履职能力和水平,更好地发挥人民监督员作用；</t>
    </r>
    <r>
      <rPr>
        <sz val="12"/>
        <color rgb="FF000000"/>
        <rFont val="Times New Roman"/>
        <charset val="134"/>
      </rPr>
      <t>2.</t>
    </r>
    <r>
      <rPr>
        <sz val="12"/>
        <color rgb="FF000000"/>
        <rFont val="仿宋_GB2312"/>
        <charset val="134"/>
      </rPr>
      <t>推进“百姓评理说事点”建设，合理配备信息员，推动“百姓评理说事点”建设在扩面增量和提质增效上谋深做实。</t>
    </r>
  </si>
  <si>
    <r>
      <rPr>
        <sz val="12"/>
        <color theme="1"/>
        <rFont val="Times New Roman"/>
        <charset val="134"/>
      </rPr>
      <t>1.3</t>
    </r>
    <r>
      <rPr>
        <sz val="12"/>
        <color theme="1"/>
        <rFont val="仿宋_GB2312"/>
        <charset val="134"/>
      </rPr>
      <t>月</t>
    </r>
    <r>
      <rPr>
        <sz val="12"/>
        <color theme="1"/>
        <rFont val="Times New Roman"/>
        <charset val="134"/>
      </rPr>
      <t>24</t>
    </r>
    <r>
      <rPr>
        <sz val="12"/>
        <color theme="1"/>
        <rFont val="仿宋_GB2312"/>
        <charset val="134"/>
      </rPr>
      <t>日举办人民监督员培训班；</t>
    </r>
    <r>
      <rPr>
        <sz val="12"/>
        <color theme="1"/>
        <rFont val="Times New Roman"/>
        <charset val="134"/>
      </rPr>
      <t>2.</t>
    </r>
    <r>
      <rPr>
        <sz val="12"/>
        <color theme="1"/>
        <rFont val="仿宋_GB2312"/>
        <charset val="134"/>
      </rPr>
      <t>目前全市共建成百姓评理说事点</t>
    </r>
    <r>
      <rPr>
        <sz val="12"/>
        <color theme="1"/>
        <rFont val="Times New Roman"/>
        <charset val="134"/>
      </rPr>
      <t>477</t>
    </r>
    <r>
      <rPr>
        <sz val="12"/>
        <color theme="1"/>
        <rFont val="仿宋_GB2312"/>
        <charset val="134"/>
      </rPr>
      <t>个，</t>
    </r>
    <r>
      <rPr>
        <sz val="12"/>
        <color theme="1"/>
        <rFont val="Times New Roman"/>
        <charset val="134"/>
      </rPr>
      <t>2023</t>
    </r>
    <r>
      <rPr>
        <sz val="12"/>
        <color theme="1"/>
        <rFont val="仿宋_GB2312"/>
        <charset val="134"/>
      </rPr>
      <t>年以来收集信息</t>
    </r>
    <r>
      <rPr>
        <sz val="12"/>
        <color theme="1"/>
        <rFont val="Times New Roman"/>
        <charset val="134"/>
      </rPr>
      <t>937</t>
    </r>
    <r>
      <rPr>
        <sz val="12"/>
        <color theme="1"/>
        <rFont val="仿宋_GB2312"/>
        <charset val="134"/>
      </rPr>
      <t>条，化解纠纷</t>
    </r>
    <r>
      <rPr>
        <sz val="12"/>
        <color theme="1"/>
        <rFont val="Times New Roman"/>
        <charset val="134"/>
      </rPr>
      <t>412</t>
    </r>
    <r>
      <rPr>
        <sz val="12"/>
        <color theme="1"/>
        <rFont val="仿宋_GB2312"/>
        <charset val="134"/>
      </rPr>
      <t>件，解答咨询</t>
    </r>
    <r>
      <rPr>
        <sz val="12"/>
        <color theme="1"/>
        <rFont val="Times New Roman"/>
        <charset val="134"/>
      </rPr>
      <t>3073</t>
    </r>
    <r>
      <rPr>
        <sz val="12"/>
        <color theme="1"/>
        <rFont val="仿宋_GB2312"/>
        <charset val="134"/>
      </rPr>
      <t>次。</t>
    </r>
  </si>
  <si>
    <r>
      <rPr>
        <sz val="12"/>
        <color rgb="FF000000"/>
        <rFont val="仿宋_GB2312"/>
        <charset val="134"/>
      </rPr>
      <t>深入推进</t>
    </r>
    <r>
      <rPr>
        <sz val="12"/>
        <color rgb="FF000000"/>
        <rFont val="Times New Roman"/>
        <charset val="134"/>
      </rPr>
      <t>“</t>
    </r>
    <r>
      <rPr>
        <sz val="12"/>
        <color rgb="FF000000"/>
        <rFont val="仿宋_GB2312"/>
        <charset val="134"/>
      </rPr>
      <t>八五</t>
    </r>
    <r>
      <rPr>
        <sz val="12"/>
        <color rgb="FF000000"/>
        <rFont val="Times New Roman"/>
        <charset val="134"/>
      </rPr>
      <t>”</t>
    </r>
    <r>
      <rPr>
        <sz val="12"/>
        <color rgb="FF000000"/>
        <rFont val="仿宋_GB2312"/>
        <charset val="134"/>
      </rPr>
      <t>普法。</t>
    </r>
  </si>
  <si>
    <r>
      <rPr>
        <sz val="12"/>
        <color theme="1"/>
        <rFont val="Times New Roman"/>
        <charset val="134"/>
      </rPr>
      <t>1.</t>
    </r>
    <r>
      <rPr>
        <sz val="12"/>
        <color theme="1"/>
        <rFont val="仿宋_GB2312"/>
        <charset val="134"/>
      </rPr>
      <t>开展淮北市“送法进校园”和“开学第一课”活动；</t>
    </r>
    <r>
      <rPr>
        <sz val="12"/>
        <color theme="1"/>
        <rFont val="Times New Roman"/>
        <charset val="134"/>
      </rPr>
      <t>2.</t>
    </r>
    <r>
      <rPr>
        <sz val="12"/>
        <color theme="1"/>
        <rFont val="仿宋_GB2312"/>
        <charset val="134"/>
      </rPr>
      <t>开展春节和元宵节期间基层群众性法治文化活动。</t>
    </r>
    <r>
      <rPr>
        <sz val="12"/>
        <color theme="1"/>
        <rFont val="Times New Roman"/>
        <charset val="134"/>
      </rPr>
      <t>3.</t>
    </r>
    <r>
      <rPr>
        <sz val="12"/>
        <color theme="1"/>
        <rFont val="仿宋_GB2312"/>
        <charset val="134"/>
      </rPr>
      <t>开展“三八妇女节”法治宣传活动。</t>
    </r>
  </si>
  <si>
    <r>
      <rPr>
        <sz val="12"/>
        <color theme="1"/>
        <rFont val="Times New Roman"/>
        <charset val="134"/>
      </rPr>
      <t>1.2023</t>
    </r>
    <r>
      <rPr>
        <sz val="12"/>
        <color theme="1"/>
        <rFont val="仿宋_GB2312"/>
        <charset val="134"/>
      </rPr>
      <t>年</t>
    </r>
    <r>
      <rPr>
        <sz val="12"/>
        <color theme="1"/>
        <rFont val="Times New Roman"/>
        <charset val="134"/>
      </rPr>
      <t>1</t>
    </r>
    <r>
      <rPr>
        <sz val="12"/>
        <color theme="1"/>
        <rFont val="仿宋_GB2312"/>
        <charset val="134"/>
      </rPr>
      <t>月，市司法局联合市教育局开展</t>
    </r>
    <r>
      <rPr>
        <sz val="12"/>
        <color theme="1"/>
        <rFont val="Times New Roman"/>
        <charset val="134"/>
      </rPr>
      <t>“</t>
    </r>
    <r>
      <rPr>
        <sz val="12"/>
        <color theme="1"/>
        <rFont val="仿宋_GB2312"/>
        <charset val="134"/>
      </rPr>
      <t>送法进校园</t>
    </r>
    <r>
      <rPr>
        <sz val="12"/>
        <color theme="1"/>
        <rFont val="Times New Roman"/>
        <charset val="134"/>
      </rPr>
      <t>”</t>
    </r>
    <r>
      <rPr>
        <sz val="12"/>
        <color theme="1"/>
        <rFont val="仿宋_GB2312"/>
        <charset val="134"/>
      </rPr>
      <t>，向全市</t>
    </r>
    <r>
      <rPr>
        <sz val="12"/>
        <color theme="1"/>
        <rFont val="Times New Roman"/>
        <charset val="134"/>
      </rPr>
      <t>21</t>
    </r>
    <r>
      <rPr>
        <sz val="12"/>
        <color theme="1"/>
        <rFont val="仿宋_GB2312"/>
        <charset val="134"/>
      </rPr>
      <t>所学校累计赠送民法典读本</t>
    </r>
    <r>
      <rPr>
        <sz val="12"/>
        <color theme="1"/>
        <rFont val="Times New Roman"/>
        <charset val="134"/>
      </rPr>
      <t>2100</t>
    </r>
    <r>
      <rPr>
        <sz val="12"/>
        <color theme="1"/>
        <rFont val="仿宋_GB2312"/>
        <charset val="134"/>
      </rPr>
      <t>余本、宪法</t>
    </r>
    <r>
      <rPr>
        <sz val="12"/>
        <color theme="1"/>
        <rFont val="Times New Roman"/>
        <charset val="134"/>
      </rPr>
      <t>4000</t>
    </r>
    <r>
      <rPr>
        <sz val="12"/>
        <color theme="1"/>
        <rFont val="仿宋_GB2312"/>
        <charset val="134"/>
      </rPr>
      <t>余本；组织全市</t>
    </r>
    <r>
      <rPr>
        <sz val="12"/>
        <color theme="1"/>
        <rFont val="Times New Roman"/>
        <charset val="134"/>
      </rPr>
      <t>“</t>
    </r>
    <r>
      <rPr>
        <sz val="12"/>
        <color theme="1"/>
        <rFont val="仿宋_GB2312"/>
        <charset val="134"/>
      </rPr>
      <t>法治副校长</t>
    </r>
    <r>
      <rPr>
        <sz val="12"/>
        <color theme="1"/>
        <rFont val="Times New Roman"/>
        <charset val="134"/>
      </rPr>
      <t>”“</t>
    </r>
    <r>
      <rPr>
        <sz val="12"/>
        <color theme="1"/>
        <rFont val="仿宋_GB2312"/>
        <charset val="134"/>
      </rPr>
      <t>法治辅导员</t>
    </r>
    <r>
      <rPr>
        <sz val="12"/>
        <color theme="1"/>
        <rFont val="Times New Roman"/>
        <charset val="134"/>
      </rPr>
      <t>”</t>
    </r>
    <r>
      <rPr>
        <sz val="12"/>
        <color theme="1"/>
        <rFont val="仿宋_GB2312"/>
        <charset val="134"/>
      </rPr>
      <t>开展</t>
    </r>
    <r>
      <rPr>
        <sz val="12"/>
        <color theme="1"/>
        <rFont val="Times New Roman"/>
        <charset val="134"/>
      </rPr>
      <t>“</t>
    </r>
    <r>
      <rPr>
        <sz val="12"/>
        <color theme="1"/>
        <rFont val="仿宋_GB2312"/>
        <charset val="134"/>
      </rPr>
      <t>开学第一课</t>
    </r>
    <r>
      <rPr>
        <sz val="12"/>
        <color theme="1"/>
        <rFont val="Times New Roman"/>
        <charset val="134"/>
      </rPr>
      <t>”</t>
    </r>
    <r>
      <rPr>
        <sz val="12"/>
        <color theme="1"/>
        <rFont val="仿宋_GB2312"/>
        <charset val="134"/>
      </rPr>
      <t>活动，累计开展法治讲座</t>
    </r>
    <r>
      <rPr>
        <sz val="12"/>
        <color theme="1"/>
        <rFont val="Times New Roman"/>
        <charset val="134"/>
      </rPr>
      <t>150</t>
    </r>
    <r>
      <rPr>
        <sz val="12"/>
        <color theme="1"/>
        <rFont val="仿宋_GB2312"/>
        <charset val="134"/>
      </rPr>
      <t>余场；</t>
    </r>
    <r>
      <rPr>
        <sz val="12"/>
        <color theme="1"/>
        <rFont val="Times New Roman"/>
        <charset val="134"/>
      </rPr>
      <t>2.</t>
    </r>
    <r>
      <rPr>
        <sz val="12"/>
        <color theme="1"/>
        <rFont val="仿宋_GB2312"/>
        <charset val="134"/>
      </rPr>
      <t>春节和元宵节期间，市司法局组织全市司法行政系统以</t>
    </r>
    <r>
      <rPr>
        <sz val="12"/>
        <color theme="1"/>
        <rFont val="Times New Roman"/>
        <charset val="134"/>
      </rPr>
      <t>“</t>
    </r>
    <r>
      <rPr>
        <sz val="12"/>
        <color theme="1"/>
        <rFont val="仿宋_GB2312"/>
        <charset val="134"/>
      </rPr>
      <t>欢乐过春节</t>
    </r>
    <r>
      <rPr>
        <sz val="12"/>
        <color theme="1"/>
        <rFont val="Times New Roman"/>
        <charset val="134"/>
      </rPr>
      <t xml:space="preserve"> </t>
    </r>
    <r>
      <rPr>
        <sz val="12"/>
        <color theme="1"/>
        <rFont val="仿宋_GB2312"/>
        <charset val="134"/>
      </rPr>
      <t>送法进万家</t>
    </r>
    <r>
      <rPr>
        <sz val="12"/>
        <color theme="1"/>
        <rFont val="Times New Roman"/>
        <charset val="134"/>
      </rPr>
      <t>”</t>
    </r>
    <r>
      <rPr>
        <sz val="12"/>
        <color theme="1"/>
        <rFont val="仿宋_GB2312"/>
        <charset val="134"/>
      </rPr>
      <t>为主题，通过进社区、送礼品、猜灯谜等形式，开展了一系列丰富多彩的法治文化宣传活动；</t>
    </r>
    <r>
      <rPr>
        <sz val="12"/>
        <color theme="1"/>
        <rFont val="Times New Roman"/>
        <charset val="134"/>
      </rPr>
      <t>3.3</t>
    </r>
    <r>
      <rPr>
        <sz val="12"/>
        <color theme="1"/>
        <rFont val="仿宋_GB2312"/>
        <charset val="134"/>
      </rPr>
      <t>月</t>
    </r>
    <r>
      <rPr>
        <sz val="12"/>
        <color theme="1"/>
        <rFont val="Times New Roman"/>
        <charset val="134"/>
      </rPr>
      <t>8</t>
    </r>
    <r>
      <rPr>
        <sz val="12"/>
        <color theme="1"/>
        <rFont val="仿宋_GB2312"/>
        <charset val="134"/>
      </rPr>
      <t>日上午，市司法局、市法宣办联合市住建局、相山区司法局等单位在市相山公园门口开展以</t>
    </r>
    <r>
      <rPr>
        <sz val="12"/>
        <color theme="1"/>
        <rFont val="Times New Roman"/>
        <charset val="134"/>
      </rPr>
      <t>“</t>
    </r>
    <r>
      <rPr>
        <sz val="12"/>
        <color theme="1"/>
        <rFont val="仿宋_GB2312"/>
        <charset val="134"/>
      </rPr>
      <t>反对家庭暴力，维护妇女权益</t>
    </r>
    <r>
      <rPr>
        <sz val="12"/>
        <color theme="1"/>
        <rFont val="Times New Roman"/>
        <charset val="134"/>
      </rPr>
      <t>”</t>
    </r>
    <r>
      <rPr>
        <sz val="12"/>
        <color theme="1"/>
        <rFont val="仿宋_GB2312"/>
        <charset val="134"/>
      </rPr>
      <t>为主题的三八妇女节法治宣传活动。</t>
    </r>
  </si>
  <si>
    <t>常态化开设法治讲座，不断提高党员干部运用法治思维和法治方式深化改革、推动发展、化解矛盾、维护稳定、应对风险的能力。</t>
  </si>
  <si>
    <r>
      <rPr>
        <sz val="12"/>
        <color theme="1"/>
        <rFont val="Times New Roman"/>
        <charset val="134"/>
      </rPr>
      <t>1.</t>
    </r>
    <r>
      <rPr>
        <sz val="12"/>
        <color theme="1"/>
        <rFont val="仿宋_GB2312"/>
        <charset val="134"/>
      </rPr>
      <t>将习近平法治思想作为党委（党组）理论学习中心组重点学习内容。</t>
    </r>
    <r>
      <rPr>
        <sz val="12"/>
        <color theme="1"/>
        <rFont val="Times New Roman"/>
        <charset val="134"/>
      </rPr>
      <t>2.</t>
    </r>
    <r>
      <rPr>
        <sz val="12"/>
        <color theme="1"/>
        <rFont val="仿宋_GB2312"/>
        <charset val="134"/>
      </rPr>
      <t>把宪法法律和党内法规列入党委（党组）理论学习中心组年度学习计划，每年安排专题学法不少于</t>
    </r>
    <r>
      <rPr>
        <sz val="12"/>
        <color theme="1"/>
        <rFont val="Times New Roman"/>
        <charset val="134"/>
      </rPr>
      <t>2</t>
    </r>
    <r>
      <rPr>
        <sz val="12"/>
        <color theme="1"/>
        <rFont val="仿宋_GB2312"/>
        <charset val="134"/>
      </rPr>
      <t>次。</t>
    </r>
  </si>
  <si>
    <r>
      <rPr>
        <sz val="12"/>
        <color theme="1"/>
        <rFont val="Times New Roman"/>
        <charset val="134"/>
      </rPr>
      <t>1.</t>
    </r>
    <r>
      <rPr>
        <sz val="12"/>
        <color theme="1"/>
        <rFont val="仿宋_GB2312"/>
        <charset val="134"/>
      </rPr>
      <t>市法宣办印发《</t>
    </r>
    <r>
      <rPr>
        <sz val="12"/>
        <color theme="1"/>
        <rFont val="Times New Roman"/>
        <charset val="134"/>
      </rPr>
      <t>2023</t>
    </r>
    <r>
      <rPr>
        <sz val="12"/>
        <color theme="1"/>
        <rFont val="仿宋_GB2312"/>
        <charset val="134"/>
      </rPr>
      <t>年度全市普法依法治理工作要点》，明确提出把习近平法治思想作为全市各级党委（党组）理论学习中心组学习重点内容，列入党校（行政学院）重点课程；</t>
    </r>
    <r>
      <rPr>
        <sz val="12"/>
        <color theme="1"/>
        <rFont val="Times New Roman"/>
        <charset val="134"/>
      </rPr>
      <t>2.</t>
    </r>
    <r>
      <rPr>
        <sz val="12"/>
        <color theme="1"/>
        <rFont val="仿宋_GB2312"/>
        <charset val="134"/>
      </rPr>
      <t>深入落实</t>
    </r>
    <r>
      <rPr>
        <sz val="12"/>
        <color theme="1"/>
        <rFont val="Times New Roman"/>
        <charset val="134"/>
      </rPr>
      <t>“</t>
    </r>
    <r>
      <rPr>
        <sz val="12"/>
        <color theme="1"/>
        <rFont val="仿宋_GB2312"/>
        <charset val="134"/>
      </rPr>
      <t>八五</t>
    </r>
    <r>
      <rPr>
        <sz val="12"/>
        <color theme="1"/>
        <rFont val="Times New Roman"/>
        <charset val="134"/>
      </rPr>
      <t>”</t>
    </r>
    <r>
      <rPr>
        <sz val="12"/>
        <color theme="1"/>
        <rFont val="仿宋_GB2312"/>
        <charset val="134"/>
      </rPr>
      <t>普法规划，制定《淮北市</t>
    </r>
    <r>
      <rPr>
        <sz val="12"/>
        <color theme="1"/>
        <rFont val="Times New Roman"/>
        <charset val="134"/>
      </rPr>
      <t>2023</t>
    </r>
    <r>
      <rPr>
        <sz val="12"/>
        <color theme="1"/>
        <rFont val="仿宋_GB2312"/>
        <charset val="134"/>
      </rPr>
      <t>年度重点普法目录》《关于报送</t>
    </r>
    <r>
      <rPr>
        <sz val="12"/>
        <color theme="1"/>
        <rFont val="Times New Roman"/>
        <charset val="134"/>
      </rPr>
      <t>2022</t>
    </r>
    <r>
      <rPr>
        <sz val="12"/>
        <color theme="1"/>
        <rFont val="仿宋_GB2312"/>
        <charset val="134"/>
      </rPr>
      <t>年度普法责任清单和领导干部应知应会法律法规清单的通知》，把宪法法律和党内法规列入党委（党组）理论学习中心组年度学习计划，要求每年安排专题学法不少于</t>
    </r>
    <r>
      <rPr>
        <sz val="12"/>
        <color theme="1"/>
        <rFont val="Times New Roman"/>
        <charset val="134"/>
      </rPr>
      <t>2</t>
    </r>
    <r>
      <rPr>
        <sz val="12"/>
        <color theme="1"/>
        <rFont val="仿宋_GB2312"/>
        <charset val="134"/>
      </rPr>
      <t>次。</t>
    </r>
  </si>
  <si>
    <t>全面兑现政府公共政策，加强行政机关主要负责人出庭应诉。</t>
  </si>
  <si>
    <r>
      <rPr>
        <sz val="12"/>
        <color theme="1"/>
        <rFont val="Times New Roman"/>
        <charset val="134"/>
      </rPr>
      <t>1.</t>
    </r>
    <r>
      <rPr>
        <sz val="12"/>
        <color theme="1"/>
        <rFont val="仿宋_GB2312"/>
        <charset val="134"/>
      </rPr>
      <t>随时接收行政机关负责人出庭应诉备案；</t>
    </r>
    <r>
      <rPr>
        <sz val="12"/>
        <color theme="1"/>
        <rFont val="Times New Roman"/>
        <charset val="134"/>
      </rPr>
      <t>2.</t>
    </r>
    <r>
      <rPr>
        <sz val="12"/>
        <color theme="1"/>
        <rFont val="仿宋_GB2312"/>
        <charset val="134"/>
      </rPr>
      <t>月初公布开庭排期并提醒市直部门和县区司法局，要求各行政机关主要负责人无特殊情况全部出庭；</t>
    </r>
    <r>
      <rPr>
        <sz val="12"/>
        <color theme="1"/>
        <rFont val="Times New Roman"/>
        <charset val="134"/>
      </rPr>
      <t>3.</t>
    </r>
    <r>
      <rPr>
        <sz val="12"/>
        <color theme="1"/>
        <rFont val="仿宋_GB2312"/>
        <charset val="134"/>
      </rPr>
      <t>月末汇总本月全市行政机关负责人出庭应诉情况，并向省司法厅报送；</t>
    </r>
    <r>
      <rPr>
        <sz val="12"/>
        <color theme="1"/>
        <rFont val="Times New Roman"/>
        <charset val="134"/>
      </rPr>
      <t>4.</t>
    </r>
    <r>
      <rPr>
        <sz val="12"/>
        <color theme="1"/>
        <rFont val="仿宋_GB2312"/>
        <charset val="134"/>
      </rPr>
      <t>次月省推进依法行政办通报上月全省行政机关负责人出庭应诉情况；</t>
    </r>
    <r>
      <rPr>
        <sz val="12"/>
        <color theme="1"/>
        <rFont val="Times New Roman"/>
        <charset val="134"/>
      </rPr>
      <t>5.</t>
    </r>
    <r>
      <rPr>
        <sz val="12"/>
        <color theme="1"/>
        <rFont val="仿宋_GB2312"/>
        <charset val="134"/>
      </rPr>
      <t>汇总统计全市</t>
    </r>
    <r>
      <rPr>
        <sz val="12"/>
        <color theme="1"/>
        <rFont val="Times New Roman"/>
        <charset val="134"/>
      </rPr>
      <t>2022</t>
    </r>
    <r>
      <rPr>
        <sz val="12"/>
        <color theme="1"/>
        <rFont val="仿宋_GB2312"/>
        <charset val="134"/>
      </rPr>
      <t>年度行政机关负责人出庭应诉情况，并向市政府报告；</t>
    </r>
    <r>
      <rPr>
        <sz val="12"/>
        <color theme="1"/>
        <rFont val="Times New Roman"/>
        <charset val="134"/>
      </rPr>
      <t>6.</t>
    </r>
    <r>
      <rPr>
        <sz val="12"/>
        <color theme="1"/>
        <rFont val="仿宋_GB2312"/>
        <charset val="134"/>
      </rPr>
      <t>通报全市</t>
    </r>
    <r>
      <rPr>
        <sz val="12"/>
        <color theme="1"/>
        <rFont val="Times New Roman"/>
        <charset val="134"/>
      </rPr>
      <t>2022</t>
    </r>
    <r>
      <rPr>
        <sz val="12"/>
        <color theme="1"/>
        <rFont val="仿宋_GB2312"/>
        <charset val="134"/>
      </rPr>
      <t>年度行政机关负责人出庭应诉情况；</t>
    </r>
    <r>
      <rPr>
        <sz val="12"/>
        <color theme="1"/>
        <rFont val="Times New Roman"/>
        <charset val="134"/>
      </rPr>
      <t>7.</t>
    </r>
    <r>
      <rPr>
        <sz val="12"/>
        <color theme="1"/>
        <rFont val="仿宋_GB2312"/>
        <charset val="134"/>
      </rPr>
      <t>做好全市</t>
    </r>
    <r>
      <rPr>
        <sz val="12"/>
        <color theme="1"/>
        <rFont val="Times New Roman"/>
        <charset val="134"/>
      </rPr>
      <t>2022</t>
    </r>
    <r>
      <rPr>
        <sz val="12"/>
        <color theme="1"/>
        <rFont val="仿宋_GB2312"/>
        <charset val="134"/>
      </rPr>
      <t>年度行政机关负责人出庭应诉考核工作；</t>
    </r>
    <r>
      <rPr>
        <sz val="12"/>
        <color theme="1"/>
        <rFont val="Times New Roman"/>
        <charset val="134"/>
      </rPr>
      <t>8.</t>
    </r>
    <r>
      <rPr>
        <sz val="12"/>
        <color theme="1"/>
        <rFont val="仿宋_GB2312"/>
        <charset val="134"/>
      </rPr>
      <t>持续深化推进公共政策兑现和政府履约践诺行动。</t>
    </r>
  </si>
  <si>
    <r>
      <rPr>
        <sz val="12"/>
        <color rgb="FF000000"/>
        <rFont val="Times New Roman"/>
        <charset val="134"/>
      </rPr>
      <t>1.</t>
    </r>
    <r>
      <rPr>
        <sz val="12"/>
        <color rgb="FF000000"/>
        <rFont val="仿宋_GB2312"/>
        <charset val="134"/>
      </rPr>
      <t>已接收行政机关负责人出庭应诉备案；</t>
    </r>
    <r>
      <rPr>
        <sz val="12"/>
        <color rgb="FF000000"/>
        <rFont val="Times New Roman"/>
        <charset val="134"/>
      </rPr>
      <t>2.</t>
    </r>
    <r>
      <rPr>
        <sz val="12"/>
        <color rgb="FF000000"/>
        <rFont val="仿宋_GB2312"/>
        <charset val="134"/>
      </rPr>
      <t>每月初已公布开庭排期；</t>
    </r>
    <r>
      <rPr>
        <sz val="12"/>
        <color rgb="FF000000"/>
        <rFont val="Times New Roman"/>
        <charset val="134"/>
      </rPr>
      <t>3.</t>
    </r>
    <r>
      <rPr>
        <sz val="12"/>
        <color rgb="FF000000"/>
        <rFont val="仿宋_GB2312"/>
        <charset val="134"/>
      </rPr>
      <t>已汇总</t>
    </r>
    <r>
      <rPr>
        <sz val="12"/>
        <color rgb="FF000000"/>
        <rFont val="Times New Roman"/>
        <charset val="134"/>
      </rPr>
      <t>2023</t>
    </r>
    <r>
      <rPr>
        <sz val="12"/>
        <color rgb="FF000000"/>
        <rFont val="仿宋_GB2312"/>
        <charset val="134"/>
      </rPr>
      <t>年一季度全市行政机关负责人出庭应诉情况，并向省厅报送。</t>
    </r>
    <r>
      <rPr>
        <sz val="12"/>
        <color rgb="FF000000"/>
        <rFont val="Times New Roman"/>
        <charset val="134"/>
      </rPr>
      <t>2023</t>
    </r>
    <r>
      <rPr>
        <sz val="12"/>
        <color rgb="FF000000"/>
        <rFont val="仿宋_GB2312"/>
        <charset val="134"/>
      </rPr>
      <t>年一季度各级法院开庭审理我市行政机关负责人应出庭案件共</t>
    </r>
    <r>
      <rPr>
        <sz val="12"/>
        <color rgb="FF000000"/>
        <rFont val="Times New Roman"/>
        <charset val="134"/>
      </rPr>
      <t>84</t>
    </r>
    <r>
      <rPr>
        <sz val="12"/>
        <color rgb="FF000000"/>
        <rFont val="仿宋_GB2312"/>
        <charset val="134"/>
      </rPr>
      <t>件，负责人出庭应诉</t>
    </r>
    <r>
      <rPr>
        <sz val="12"/>
        <color rgb="FF000000"/>
        <rFont val="Times New Roman"/>
        <charset val="134"/>
      </rPr>
      <t>84</t>
    </r>
    <r>
      <rPr>
        <sz val="12"/>
        <color rgb="FF000000"/>
        <rFont val="仿宋_GB2312"/>
        <charset val="134"/>
      </rPr>
      <t>件，出庭应诉率</t>
    </r>
    <r>
      <rPr>
        <sz val="12"/>
        <color rgb="FF000000"/>
        <rFont val="Times New Roman"/>
        <charset val="134"/>
      </rPr>
      <t>100%</t>
    </r>
    <r>
      <rPr>
        <sz val="12"/>
        <color rgb="FF000000"/>
        <rFont val="仿宋_GB2312"/>
        <charset val="134"/>
      </rPr>
      <t>。其中主要负责人出庭应诉</t>
    </r>
    <r>
      <rPr>
        <sz val="12"/>
        <color rgb="FF000000"/>
        <rFont val="Times New Roman"/>
        <charset val="134"/>
      </rPr>
      <t>12</t>
    </r>
    <r>
      <rPr>
        <sz val="12"/>
        <color rgb="FF000000"/>
        <rFont val="仿宋_GB2312"/>
        <charset val="134"/>
      </rPr>
      <t>件，出庭应诉率</t>
    </r>
    <r>
      <rPr>
        <sz val="12"/>
        <color rgb="FF000000"/>
        <rFont val="Times New Roman"/>
        <charset val="134"/>
      </rPr>
      <t>14.29%</t>
    </r>
    <r>
      <rPr>
        <sz val="12"/>
        <color rgb="FF000000"/>
        <rFont val="仿宋_GB2312"/>
        <charset val="134"/>
      </rPr>
      <t>；</t>
    </r>
    <r>
      <rPr>
        <sz val="12"/>
        <color rgb="FF000000"/>
        <rFont val="Times New Roman"/>
        <charset val="134"/>
      </rPr>
      <t>4.</t>
    </r>
    <r>
      <rPr>
        <sz val="12"/>
        <color rgb="FF000000"/>
        <rFont val="仿宋_GB2312"/>
        <charset val="134"/>
      </rPr>
      <t>提升行政机关负责人出庭应诉效果，推动行政争议实质性化解。已和市中级人民法院对接，利用</t>
    </r>
    <r>
      <rPr>
        <sz val="12"/>
        <color rgb="FF000000"/>
        <rFont val="Times New Roman"/>
        <charset val="134"/>
      </rPr>
      <t>“</t>
    </r>
    <r>
      <rPr>
        <sz val="12"/>
        <color rgb="FF000000"/>
        <rFont val="仿宋_GB2312"/>
        <charset val="134"/>
      </rPr>
      <t>三联三解</t>
    </r>
    <r>
      <rPr>
        <sz val="12"/>
        <color rgb="FF000000"/>
        <rFont val="Times New Roman"/>
        <charset val="134"/>
      </rPr>
      <t>”“</t>
    </r>
    <r>
      <rPr>
        <sz val="12"/>
        <color rgb="FF000000"/>
        <rFont val="仿宋_GB2312"/>
        <charset val="134"/>
      </rPr>
      <t>府院联动</t>
    </r>
    <r>
      <rPr>
        <sz val="12"/>
        <color rgb="FF000000"/>
        <rFont val="Times New Roman"/>
        <charset val="134"/>
      </rPr>
      <t>”</t>
    </r>
    <r>
      <rPr>
        <sz val="12"/>
        <color rgb="FF000000"/>
        <rFont val="仿宋_GB2312"/>
        <charset val="134"/>
      </rPr>
      <t>工作机制，研讨座谈行政诉讼中难点问题，</t>
    </r>
    <r>
      <rPr>
        <sz val="12"/>
        <color rgb="FF000000"/>
        <rFont val="Times New Roman"/>
        <charset val="134"/>
      </rPr>
      <t>2</t>
    </r>
    <r>
      <rPr>
        <sz val="12"/>
        <color rgb="FF000000"/>
        <rFont val="仿宋_GB2312"/>
        <charset val="134"/>
      </rPr>
      <t>月份赴杜集区政府开展</t>
    </r>
    <r>
      <rPr>
        <sz val="12"/>
        <color rgb="FF000000"/>
        <rFont val="Times New Roman"/>
        <charset val="134"/>
      </rPr>
      <t>“</t>
    </r>
    <r>
      <rPr>
        <sz val="12"/>
        <color rgb="FF000000"/>
        <rFont val="仿宋_GB2312"/>
        <charset val="134"/>
      </rPr>
      <t>三联三解</t>
    </r>
    <r>
      <rPr>
        <sz val="12"/>
        <color rgb="FF000000"/>
        <rFont val="Times New Roman"/>
        <charset val="134"/>
      </rPr>
      <t>”</t>
    </r>
    <r>
      <rPr>
        <sz val="12"/>
        <color rgb="FF000000"/>
        <rFont val="仿宋_GB2312"/>
        <charset val="134"/>
      </rPr>
      <t>活动；</t>
    </r>
    <r>
      <rPr>
        <sz val="12"/>
        <color rgb="FF000000"/>
        <rFont val="Times New Roman"/>
        <charset val="134"/>
      </rPr>
      <t>5.</t>
    </r>
    <r>
      <rPr>
        <sz val="12"/>
        <color rgb="FF000000"/>
        <rFont val="仿宋_GB2312"/>
        <charset val="134"/>
      </rPr>
      <t>完成</t>
    </r>
    <r>
      <rPr>
        <sz val="12"/>
        <color rgb="FF000000"/>
        <rFont val="Times New Roman"/>
        <charset val="134"/>
      </rPr>
      <t>2022</t>
    </r>
    <r>
      <rPr>
        <sz val="12"/>
        <color rgb="FF000000"/>
        <rFont val="仿宋_GB2312"/>
        <charset val="134"/>
      </rPr>
      <t>年行政机关负责人出庭应诉情况，形成《</t>
    </r>
    <r>
      <rPr>
        <sz val="12"/>
        <color rgb="FF000000"/>
        <rFont val="Times New Roman"/>
        <charset val="134"/>
      </rPr>
      <t>2022</t>
    </r>
    <r>
      <rPr>
        <sz val="12"/>
        <color rgb="FF000000"/>
        <rFont val="仿宋_GB2312"/>
        <charset val="134"/>
      </rPr>
      <t>年全市行政违法行为和行政机关负责人出庭应诉情况的报告》并向市政府报告；</t>
    </r>
    <r>
      <rPr>
        <sz val="12"/>
        <color rgb="FF000000"/>
        <rFont val="Times New Roman"/>
        <charset val="134"/>
      </rPr>
      <t>6.</t>
    </r>
    <r>
      <rPr>
        <sz val="12"/>
        <color rgb="FF000000"/>
        <rFont val="仿宋_GB2312"/>
        <charset val="134"/>
      </rPr>
      <t>完成</t>
    </r>
    <r>
      <rPr>
        <sz val="12"/>
        <color rgb="FF000000"/>
        <rFont val="Times New Roman"/>
        <charset val="134"/>
      </rPr>
      <t>2022</t>
    </r>
    <r>
      <rPr>
        <sz val="12"/>
        <color rgb="FF000000"/>
        <rFont val="仿宋_GB2312"/>
        <charset val="134"/>
      </rPr>
      <t>年度法治政府建设年度考核分值评定（含行政机关负责人出庭考核指标）。</t>
    </r>
  </si>
  <si>
    <r>
      <rPr>
        <sz val="12"/>
        <color theme="1"/>
        <rFont val="仿宋_GB2312"/>
        <charset val="134"/>
      </rPr>
      <t>一般公共预算收入增长</t>
    </r>
    <r>
      <rPr>
        <sz val="12"/>
        <color theme="1"/>
        <rFont val="Times New Roman"/>
        <charset val="134"/>
      </rPr>
      <t>6%</t>
    </r>
    <r>
      <rPr>
        <sz val="12"/>
        <color theme="1"/>
        <rFont val="仿宋_GB2312"/>
        <charset val="134"/>
      </rPr>
      <t>以上。</t>
    </r>
  </si>
  <si>
    <t>市财政局</t>
  </si>
  <si>
    <r>
      <rPr>
        <sz val="12"/>
        <color theme="1"/>
        <rFont val="仿宋_GB2312"/>
        <charset val="134"/>
      </rPr>
      <t>一般公共预算收入增长</t>
    </r>
    <r>
      <rPr>
        <sz val="12"/>
        <color theme="1"/>
        <rFont val="Times New Roman"/>
        <charset val="134"/>
      </rPr>
      <t>5%</t>
    </r>
    <r>
      <rPr>
        <sz val="12"/>
        <color theme="1"/>
        <rFont val="仿宋_GB2312"/>
        <charset val="134"/>
      </rPr>
      <t>。</t>
    </r>
  </si>
  <si>
    <r>
      <rPr>
        <sz val="12"/>
        <color theme="1"/>
        <rFont val="仿宋_GB2312"/>
        <charset val="134"/>
      </rPr>
      <t>一般公共预算收入增长</t>
    </r>
    <r>
      <rPr>
        <sz val="12"/>
        <color theme="1"/>
        <rFont val="Times New Roman"/>
        <charset val="134"/>
      </rPr>
      <t>6.6%</t>
    </r>
    <r>
      <rPr>
        <sz val="12"/>
        <color theme="1"/>
        <rFont val="仿宋_GB2312"/>
        <charset val="134"/>
      </rPr>
      <t>。</t>
    </r>
  </si>
  <si>
    <t>深化国资国企改革，健全市场化经营机制，盘活国有资本、国企资产，促进企业做强做优做大。</t>
  </si>
  <si>
    <t>印发工作通知，推动国有企业开展价值创造行动。</t>
  </si>
  <si>
    <r>
      <rPr>
        <sz val="12"/>
        <color theme="1"/>
        <rFont val="仿宋_GB2312"/>
        <charset val="134"/>
      </rPr>
      <t>印发《关于转发〈省国资委关于转发国务院国资委关于开展对标世界一流企业价值创造行动的通知〉的通知》（淮国资企改〔</t>
    </r>
    <r>
      <rPr>
        <sz val="12"/>
        <color theme="1"/>
        <rFont val="Times New Roman"/>
        <charset val="134"/>
      </rPr>
      <t>2023</t>
    </r>
    <r>
      <rPr>
        <sz val="12"/>
        <color theme="1"/>
        <rFont val="仿宋_GB2312"/>
        <charset val="134"/>
      </rPr>
      <t>〕</t>
    </r>
    <r>
      <rPr>
        <sz val="12"/>
        <color theme="1"/>
        <rFont val="Times New Roman"/>
        <charset val="134"/>
      </rPr>
      <t>7</t>
    </r>
    <r>
      <rPr>
        <sz val="12"/>
        <color theme="1"/>
        <rFont val="仿宋_GB2312"/>
        <charset val="134"/>
      </rPr>
      <t>号），组织参加国务院国资委举办的对标世界一流企业价值创造行动系列视频培训，推动国有企业开展价值创造行动。</t>
    </r>
  </si>
  <si>
    <t>严格政府债务管理。</t>
  </si>
  <si>
    <t>一是落实专项债“赛马”机制，完善专项债券支出进度通报预警机制管好用好专项债资金；二是强化债务预算管理，坚持从严管控债务限额；三是按时报送一季度政府债券发行材料，确保发行进度；四是坚决遏制新增政府隐债，抓早抓实政府隐债化解。</t>
  </si>
  <si>
    <r>
      <rPr>
        <sz val="12"/>
        <color theme="1"/>
        <rFont val="仿宋_GB2312"/>
        <charset val="134"/>
      </rPr>
      <t>积极组织申报专项债</t>
    </r>
    <r>
      <rPr>
        <sz val="12"/>
        <color theme="1"/>
        <rFont val="Times New Roman"/>
        <charset val="134"/>
      </rPr>
      <t>“</t>
    </r>
    <r>
      <rPr>
        <sz val="12"/>
        <color theme="1"/>
        <rFont val="仿宋_GB2312"/>
        <charset val="134"/>
      </rPr>
      <t>赛马</t>
    </r>
    <r>
      <rPr>
        <sz val="12"/>
        <color theme="1"/>
        <rFont val="Times New Roman"/>
        <charset val="134"/>
      </rPr>
      <t>”</t>
    </r>
    <r>
      <rPr>
        <sz val="12"/>
        <color theme="1"/>
        <rFont val="仿宋_GB2312"/>
        <charset val="134"/>
      </rPr>
      <t>项目，及时组织召开全市专项债</t>
    </r>
    <r>
      <rPr>
        <sz val="12"/>
        <color theme="1"/>
        <rFont val="Times New Roman"/>
        <charset val="134"/>
      </rPr>
      <t>“</t>
    </r>
    <r>
      <rPr>
        <sz val="12"/>
        <color theme="1"/>
        <rFont val="仿宋_GB2312"/>
        <charset val="134"/>
      </rPr>
      <t>赛马</t>
    </r>
    <r>
      <rPr>
        <sz val="12"/>
        <color theme="1"/>
        <rFont val="Times New Roman"/>
        <charset val="134"/>
      </rPr>
      <t>”</t>
    </r>
    <r>
      <rPr>
        <sz val="12"/>
        <color theme="1"/>
        <rFont val="仿宋_GB2312"/>
        <charset val="134"/>
      </rPr>
      <t>项目推进会，下发《关于进一步落实</t>
    </r>
    <r>
      <rPr>
        <sz val="12"/>
        <color theme="1"/>
        <rFont val="Times New Roman"/>
        <charset val="134"/>
      </rPr>
      <t>2023</t>
    </r>
    <r>
      <rPr>
        <sz val="12"/>
        <color theme="1"/>
        <rFont val="仿宋_GB2312"/>
        <charset val="134"/>
      </rPr>
      <t>年新增专项债券</t>
    </r>
    <r>
      <rPr>
        <sz val="12"/>
        <color theme="1"/>
        <rFont val="Times New Roman"/>
        <charset val="134"/>
      </rPr>
      <t>“</t>
    </r>
    <r>
      <rPr>
        <sz val="12"/>
        <color theme="1"/>
        <rFont val="仿宋_GB2312"/>
        <charset val="134"/>
      </rPr>
      <t>赛马</t>
    </r>
    <r>
      <rPr>
        <sz val="12"/>
        <color theme="1"/>
        <rFont val="Times New Roman"/>
        <charset val="134"/>
      </rPr>
      <t>”</t>
    </r>
    <r>
      <rPr>
        <sz val="12"/>
        <color theme="1"/>
        <rFont val="仿宋_GB2312"/>
        <charset val="134"/>
      </rPr>
      <t>机制的通知》，完善专项债券支出进度通报预警机制，及时通报</t>
    </r>
    <r>
      <rPr>
        <sz val="12"/>
        <color theme="1"/>
        <rFont val="Times New Roman"/>
        <charset val="134"/>
      </rPr>
      <t>2023</t>
    </r>
    <r>
      <rPr>
        <sz val="12"/>
        <color theme="1"/>
        <rFont val="仿宋_GB2312"/>
        <charset val="134"/>
      </rPr>
      <t>年地方政府新增专项债券资金使用情况，截止</t>
    </r>
    <r>
      <rPr>
        <sz val="12"/>
        <color theme="1"/>
        <rFont val="Times New Roman"/>
        <charset val="134"/>
      </rPr>
      <t>3</t>
    </r>
    <r>
      <rPr>
        <sz val="12"/>
        <color theme="1"/>
        <rFont val="仿宋_GB2312"/>
        <charset val="134"/>
      </rPr>
      <t>月</t>
    </r>
    <r>
      <rPr>
        <sz val="12"/>
        <color theme="1"/>
        <rFont val="Times New Roman"/>
        <charset val="134"/>
      </rPr>
      <t>15</t>
    </r>
    <r>
      <rPr>
        <sz val="12"/>
        <color theme="1"/>
        <rFont val="仿宋_GB2312"/>
        <charset val="134"/>
      </rPr>
      <t>日，淮北市</t>
    </r>
    <r>
      <rPr>
        <sz val="12"/>
        <color theme="1"/>
        <rFont val="Times New Roman"/>
        <charset val="134"/>
      </rPr>
      <t>2023</t>
    </r>
    <r>
      <rPr>
        <sz val="12"/>
        <color theme="1"/>
        <rFont val="仿宋_GB2312"/>
        <charset val="134"/>
      </rPr>
      <t>年已发新增专项债券</t>
    </r>
    <r>
      <rPr>
        <sz val="12"/>
        <color theme="1"/>
        <rFont val="Times New Roman"/>
        <charset val="134"/>
      </rPr>
      <t>29.09</t>
    </r>
    <r>
      <rPr>
        <sz val="12"/>
        <color theme="1"/>
        <rFont val="仿宋_GB2312"/>
        <charset val="134"/>
      </rPr>
      <t>亿元，共</t>
    </r>
    <r>
      <rPr>
        <sz val="12"/>
        <color theme="1"/>
        <rFont val="Times New Roman"/>
        <charset val="134"/>
      </rPr>
      <t>23</t>
    </r>
    <r>
      <rPr>
        <sz val="12"/>
        <color theme="1"/>
        <rFont val="仿宋_GB2312"/>
        <charset val="134"/>
      </rPr>
      <t>个项目，支出进度</t>
    </r>
    <r>
      <rPr>
        <sz val="12"/>
        <color theme="1"/>
        <rFont val="Times New Roman"/>
        <charset val="134"/>
      </rPr>
      <t>37.91%</t>
    </r>
    <r>
      <rPr>
        <sz val="12"/>
        <color theme="1"/>
        <rFont val="仿宋_GB2312"/>
        <charset val="134"/>
      </rPr>
      <t>；坚持从严管控债务限额，</t>
    </r>
    <r>
      <rPr>
        <sz val="12"/>
        <color theme="1"/>
        <rFont val="Times New Roman"/>
        <charset val="134"/>
      </rPr>
      <t>2023</t>
    </r>
    <r>
      <rPr>
        <sz val="12"/>
        <color theme="1"/>
        <rFont val="仿宋_GB2312"/>
        <charset val="134"/>
      </rPr>
      <t>年我市获批提前下达</t>
    </r>
    <r>
      <rPr>
        <sz val="12"/>
        <color theme="1"/>
        <rFont val="Times New Roman"/>
        <charset val="134"/>
      </rPr>
      <t>2023</t>
    </r>
    <r>
      <rPr>
        <sz val="12"/>
        <color theme="1"/>
        <rFont val="仿宋_GB2312"/>
        <charset val="134"/>
      </rPr>
      <t>年新增地方政府债务限额</t>
    </r>
    <r>
      <rPr>
        <sz val="12"/>
        <color theme="1"/>
        <rFont val="Times New Roman"/>
        <charset val="134"/>
      </rPr>
      <t>69.68</t>
    </r>
    <r>
      <rPr>
        <sz val="12"/>
        <color theme="1"/>
        <rFont val="仿宋_GB2312"/>
        <charset val="134"/>
      </rPr>
      <t>亿元，其中专项债新增限额</t>
    </r>
    <r>
      <rPr>
        <sz val="12"/>
        <color theme="1"/>
        <rFont val="Times New Roman"/>
        <charset val="134"/>
      </rPr>
      <t>69.46</t>
    </r>
    <r>
      <rPr>
        <sz val="12"/>
        <color theme="1"/>
        <rFont val="仿宋_GB2312"/>
        <charset val="134"/>
      </rPr>
      <t>亿元，从全省来看，我市新增限额总量位居全省第三位；与去年同期相比，已较去年全年全年分配总额度增长了</t>
    </r>
    <r>
      <rPr>
        <sz val="12"/>
        <color theme="1"/>
        <rFont val="Times New Roman"/>
        <charset val="134"/>
      </rPr>
      <t>39.7%</t>
    </r>
    <r>
      <rPr>
        <sz val="12"/>
        <color theme="1"/>
        <rFont val="仿宋_GB2312"/>
        <charset val="134"/>
      </rPr>
      <t>，其中市辖三区和濉溪县新增限额均实现大幅增长；按时报送一季度政府债券发行材料，确保发行进度，一季度我市已成功发行两批次专项债项目资金</t>
    </r>
    <r>
      <rPr>
        <sz val="12"/>
        <color theme="1"/>
        <rFont val="Times New Roman"/>
        <charset val="134"/>
      </rPr>
      <t>29.09</t>
    </r>
    <r>
      <rPr>
        <sz val="12"/>
        <color theme="1"/>
        <rFont val="仿宋_GB2312"/>
        <charset val="134"/>
      </rPr>
      <t>亿元；强化债务预算管理，做好地方政府到期债务本息偿还工作，一季度偿还本息</t>
    </r>
    <r>
      <rPr>
        <sz val="12"/>
        <color theme="1"/>
        <rFont val="Times New Roman"/>
        <charset val="134"/>
      </rPr>
      <t>61944</t>
    </r>
    <r>
      <rPr>
        <sz val="12"/>
        <color theme="1"/>
        <rFont val="仿宋_GB2312"/>
        <charset val="134"/>
      </rPr>
      <t>万元，坚决遏制新增政府隐债。</t>
    </r>
  </si>
  <si>
    <r>
      <rPr>
        <sz val="12"/>
        <color theme="1"/>
        <rFont val="仿宋_GB2312"/>
        <charset val="134"/>
      </rPr>
      <t>树牢</t>
    </r>
    <r>
      <rPr>
        <sz val="12"/>
        <color theme="1"/>
        <rFont val="Times New Roman"/>
        <charset val="134"/>
      </rPr>
      <t>“</t>
    </r>
    <r>
      <rPr>
        <sz val="12"/>
        <color theme="1"/>
        <rFont val="仿宋_GB2312"/>
        <charset val="134"/>
      </rPr>
      <t>过紧日子</t>
    </r>
    <r>
      <rPr>
        <sz val="12"/>
        <color theme="1"/>
        <rFont val="Times New Roman"/>
        <charset val="134"/>
      </rPr>
      <t>”</t>
    </r>
    <r>
      <rPr>
        <sz val="12"/>
        <color theme="1"/>
        <rFont val="仿宋_GB2312"/>
        <charset val="134"/>
      </rPr>
      <t>思想，把每一分钱，都用到经济发展和民生改善的关键处。</t>
    </r>
  </si>
  <si>
    <t>坚持厉行节约，牢固树立“过紧日子”思想，持续压减一般性支出，优化财政支出结构，加快预算执行进度；认真做好“三公”经费预算公开工作，细化“三公”经费支出公开内容。</t>
  </si>
  <si>
    <r>
      <rPr>
        <sz val="12"/>
        <color theme="1"/>
        <rFont val="仿宋_GB2312"/>
        <charset val="134"/>
      </rPr>
      <t>坚持厉行节约，牢固树立</t>
    </r>
    <r>
      <rPr>
        <sz val="12"/>
        <color theme="1"/>
        <rFont val="Times New Roman"/>
        <charset val="134"/>
      </rPr>
      <t>“</t>
    </r>
    <r>
      <rPr>
        <sz val="12"/>
        <color theme="1"/>
        <rFont val="仿宋_GB2312"/>
        <charset val="134"/>
      </rPr>
      <t>过紧日子</t>
    </r>
    <r>
      <rPr>
        <sz val="12"/>
        <color theme="1"/>
        <rFont val="Times New Roman"/>
        <charset val="134"/>
      </rPr>
      <t>”</t>
    </r>
    <r>
      <rPr>
        <sz val="12"/>
        <color theme="1"/>
        <rFont val="仿宋_GB2312"/>
        <charset val="134"/>
      </rPr>
      <t>思想，不断优化财政支出结构，加快预算执行进度；认真做好</t>
    </r>
    <r>
      <rPr>
        <sz val="12"/>
        <color theme="1"/>
        <rFont val="Times New Roman"/>
        <charset val="134"/>
      </rPr>
      <t>“</t>
    </r>
    <r>
      <rPr>
        <sz val="12"/>
        <color theme="1"/>
        <rFont val="仿宋_GB2312"/>
        <charset val="134"/>
      </rPr>
      <t>三公</t>
    </r>
    <r>
      <rPr>
        <sz val="12"/>
        <color theme="1"/>
        <rFont val="Times New Roman"/>
        <charset val="134"/>
      </rPr>
      <t>”</t>
    </r>
    <r>
      <rPr>
        <sz val="12"/>
        <color theme="1"/>
        <rFont val="仿宋_GB2312"/>
        <charset val="134"/>
      </rPr>
      <t>经费预算公开工作，一季度</t>
    </r>
    <r>
      <rPr>
        <sz val="12"/>
        <color theme="1"/>
        <rFont val="Times New Roman"/>
        <charset val="134"/>
      </rPr>
      <t>2023</t>
    </r>
    <r>
      <rPr>
        <sz val="12"/>
        <color theme="1"/>
        <rFont val="仿宋_GB2312"/>
        <charset val="134"/>
      </rPr>
      <t>年政府</t>
    </r>
    <r>
      <rPr>
        <sz val="12"/>
        <color theme="1"/>
        <rFont val="Times New Roman"/>
        <charset val="134"/>
      </rPr>
      <t>“</t>
    </r>
    <r>
      <rPr>
        <sz val="12"/>
        <color theme="1"/>
        <rFont val="仿宋_GB2312"/>
        <charset val="134"/>
      </rPr>
      <t>三公</t>
    </r>
    <r>
      <rPr>
        <sz val="12"/>
        <color theme="1"/>
        <rFont val="Times New Roman"/>
        <charset val="134"/>
      </rPr>
      <t>”</t>
    </r>
    <r>
      <rPr>
        <sz val="12"/>
        <color theme="1"/>
        <rFont val="仿宋_GB2312"/>
        <charset val="134"/>
      </rPr>
      <t>经费预算和部门</t>
    </r>
    <r>
      <rPr>
        <sz val="12"/>
        <color theme="1"/>
        <rFont val="Times New Roman"/>
        <charset val="134"/>
      </rPr>
      <t>“</t>
    </r>
    <r>
      <rPr>
        <sz val="12"/>
        <color theme="1"/>
        <rFont val="仿宋_GB2312"/>
        <charset val="134"/>
      </rPr>
      <t>三公</t>
    </r>
    <r>
      <rPr>
        <sz val="12"/>
        <color theme="1"/>
        <rFont val="Times New Roman"/>
        <charset val="134"/>
      </rPr>
      <t>”</t>
    </r>
    <r>
      <rPr>
        <sz val="12"/>
        <color theme="1"/>
        <rFont val="仿宋_GB2312"/>
        <charset val="134"/>
      </rPr>
      <t>经费预算已全部公开。</t>
    </r>
  </si>
  <si>
    <r>
      <rPr>
        <sz val="12"/>
        <rFont val="仿宋_GB2312"/>
        <charset val="134"/>
      </rPr>
      <t>城镇居民人均可支配收入增长</t>
    </r>
    <r>
      <rPr>
        <sz val="12"/>
        <rFont val="Times New Roman"/>
        <charset val="134"/>
      </rPr>
      <t>7%</t>
    </r>
    <r>
      <rPr>
        <sz val="12"/>
        <rFont val="仿宋_GB2312"/>
        <charset val="134"/>
      </rPr>
      <t>以上。</t>
    </r>
  </si>
  <si>
    <t>市人力资源和
社会保障局</t>
  </si>
  <si>
    <r>
      <rPr>
        <sz val="12"/>
        <rFont val="Times New Roman"/>
        <charset val="134"/>
      </rPr>
      <t>1.</t>
    </r>
    <r>
      <rPr>
        <sz val="12"/>
        <rFont val="仿宋_GB2312"/>
        <charset val="134"/>
      </rPr>
      <t>研究制定《</t>
    </r>
    <r>
      <rPr>
        <sz val="12"/>
        <rFont val="Times New Roman"/>
        <charset val="134"/>
      </rPr>
      <t>2023</t>
    </r>
    <r>
      <rPr>
        <sz val="12"/>
        <rFont val="仿宋_GB2312"/>
        <charset val="134"/>
      </rPr>
      <t>年促进城镇居民增收工作要点和重点工作任务清单》；</t>
    </r>
    <r>
      <rPr>
        <sz val="12"/>
        <rFont val="Times New Roman"/>
        <charset val="134"/>
      </rPr>
      <t>2.</t>
    </r>
    <r>
      <rPr>
        <sz val="12"/>
        <rFont val="仿宋_GB2312"/>
        <charset val="134"/>
      </rPr>
      <t>及时通报各县区</t>
    </r>
    <r>
      <rPr>
        <sz val="12"/>
        <rFont val="Times New Roman"/>
        <charset val="134"/>
      </rPr>
      <t>2022</t>
    </r>
    <r>
      <rPr>
        <sz val="12"/>
        <rFont val="仿宋_GB2312"/>
        <charset val="134"/>
      </rPr>
      <t>年增收考核情况；</t>
    </r>
    <r>
      <rPr>
        <sz val="12"/>
        <rFont val="Times New Roman"/>
        <charset val="134"/>
      </rPr>
      <t>3.</t>
    </r>
    <r>
      <rPr>
        <sz val="12"/>
        <rFont val="仿宋_GB2312"/>
        <charset val="134"/>
      </rPr>
      <t>充分发挥增收联席会议职能，收集上报一季度增收因素；</t>
    </r>
    <r>
      <rPr>
        <sz val="12"/>
        <rFont val="Times New Roman"/>
        <charset val="134"/>
      </rPr>
      <t>4.</t>
    </r>
    <r>
      <rPr>
        <sz val="12"/>
        <rFont val="仿宋_GB2312"/>
        <charset val="134"/>
      </rPr>
      <t>赴县区开展实地督导。</t>
    </r>
  </si>
  <si>
    <r>
      <rPr>
        <sz val="12"/>
        <rFont val="Times New Roman"/>
        <charset val="134"/>
      </rPr>
      <t>1.</t>
    </r>
    <r>
      <rPr>
        <sz val="12"/>
        <rFont val="仿宋_GB2312"/>
        <charset val="134"/>
      </rPr>
      <t>研究制定了《</t>
    </r>
    <r>
      <rPr>
        <sz val="12"/>
        <rFont val="Times New Roman"/>
        <charset val="134"/>
      </rPr>
      <t>2023</t>
    </r>
    <r>
      <rPr>
        <sz val="12"/>
        <rFont val="仿宋_GB2312"/>
        <charset val="134"/>
      </rPr>
      <t>年促进城镇居民增收工作要点和重点工作任务清单》，待省年度工作任务下发后，再印发落实；</t>
    </r>
    <r>
      <rPr>
        <sz val="12"/>
        <rFont val="Times New Roman"/>
        <charset val="134"/>
      </rPr>
      <t>2.</t>
    </r>
    <r>
      <rPr>
        <sz val="12"/>
        <rFont val="仿宋_GB2312"/>
        <charset val="134"/>
      </rPr>
      <t>下发《关于进一步做好城镇居民增收工作的通知》，通报了</t>
    </r>
    <r>
      <rPr>
        <sz val="12"/>
        <rFont val="Times New Roman"/>
        <charset val="134"/>
      </rPr>
      <t>2022</t>
    </r>
    <r>
      <rPr>
        <sz val="12"/>
        <rFont val="仿宋_GB2312"/>
        <charset val="134"/>
      </rPr>
      <t>年工作完成情况，部署当前工作；</t>
    </r>
    <r>
      <rPr>
        <sz val="12"/>
        <rFont val="Times New Roman"/>
        <charset val="134"/>
      </rPr>
      <t>3.</t>
    </r>
    <r>
      <rPr>
        <sz val="12"/>
        <rFont val="仿宋_GB2312"/>
        <charset val="134"/>
      </rPr>
      <t>收集了</t>
    </r>
    <r>
      <rPr>
        <sz val="12"/>
        <rFont val="Times New Roman"/>
        <charset val="134"/>
      </rPr>
      <t>29</t>
    </r>
    <r>
      <rPr>
        <sz val="12"/>
        <rFont val="仿宋_GB2312"/>
        <charset val="134"/>
      </rPr>
      <t>家成员</t>
    </r>
    <r>
      <rPr>
        <sz val="12"/>
        <rFont val="Times New Roman"/>
        <charset val="134"/>
      </rPr>
      <t>48</t>
    </r>
    <r>
      <rPr>
        <sz val="12"/>
        <rFont val="仿宋_GB2312"/>
        <charset val="134"/>
      </rPr>
      <t>项一季度增收因素，提交市调查队会商；</t>
    </r>
    <r>
      <rPr>
        <sz val="12"/>
        <rFont val="Times New Roman"/>
        <charset val="134"/>
      </rPr>
      <t>4.</t>
    </r>
    <r>
      <rPr>
        <sz val="12"/>
        <rFont val="仿宋_GB2312"/>
        <charset val="134"/>
      </rPr>
      <t>赴濉溪县、相山区、烈山区开展了实地督导，对杜集区增收工作进行了书面和电话督导；</t>
    </r>
    <r>
      <rPr>
        <sz val="12"/>
        <rFont val="Times New Roman"/>
        <charset val="134"/>
      </rPr>
      <t>5.</t>
    </r>
    <r>
      <rPr>
        <sz val="12"/>
        <rFont val="仿宋_GB2312"/>
        <charset val="134"/>
      </rPr>
      <t>全市一季度城镇居民人均可支配收入</t>
    </r>
    <r>
      <rPr>
        <sz val="12"/>
        <rFont val="Times New Roman"/>
        <charset val="134"/>
      </rPr>
      <t>11460</t>
    </r>
    <r>
      <rPr>
        <sz val="12"/>
        <rFont val="仿宋_GB2312"/>
        <charset val="134"/>
      </rPr>
      <t>元，增速</t>
    </r>
    <r>
      <rPr>
        <sz val="12"/>
        <rFont val="Times New Roman"/>
        <charset val="134"/>
      </rPr>
      <t>3.8%</t>
    </r>
    <r>
      <rPr>
        <sz val="12"/>
        <rFont val="方正书宋_GBK"/>
        <charset val="134"/>
      </rPr>
      <t>。</t>
    </r>
  </si>
  <si>
    <t>支持人力资源服务产业园发展。</t>
  </si>
  <si>
    <r>
      <rPr>
        <sz val="12"/>
        <color rgb="FF000000"/>
        <rFont val="Times New Roman"/>
        <charset val="134"/>
      </rPr>
      <t>1.</t>
    </r>
    <r>
      <rPr>
        <sz val="12"/>
        <color rgb="FF000000"/>
        <rFont val="仿宋_GB2312"/>
        <charset val="134"/>
      </rPr>
      <t>制定下发《鼓励产业园区人力资源服务机构发展暂行办法》；</t>
    </r>
    <r>
      <rPr>
        <sz val="12"/>
        <color rgb="FF000000"/>
        <rFont val="Times New Roman"/>
        <charset val="134"/>
      </rPr>
      <t>2.</t>
    </r>
    <r>
      <rPr>
        <sz val="12"/>
        <color rgb="FF000000"/>
        <rFont val="仿宋_GB2312"/>
        <charset val="134"/>
      </rPr>
      <t>做好淮北市人力资源服务产业园申报省级产业园工作。</t>
    </r>
  </si>
  <si>
    <r>
      <rPr>
        <sz val="12"/>
        <rFont val="Times New Roman"/>
        <charset val="134"/>
      </rPr>
      <t>1.</t>
    </r>
    <r>
      <rPr>
        <sz val="12"/>
        <rFont val="仿宋_GB2312"/>
        <charset val="134"/>
      </rPr>
      <t>制定下发了《鼓励产业园区人力资源服务机构发展暂行办法》（淮人社秘〔</t>
    </r>
    <r>
      <rPr>
        <sz val="12"/>
        <rFont val="Times New Roman"/>
        <charset val="134"/>
      </rPr>
      <t>2023</t>
    </r>
    <r>
      <rPr>
        <sz val="12"/>
        <rFont val="仿宋_GB2312"/>
        <charset val="134"/>
      </rPr>
      <t>〕</t>
    </r>
    <r>
      <rPr>
        <sz val="12"/>
        <rFont val="Times New Roman"/>
        <charset val="134"/>
      </rPr>
      <t>58</t>
    </r>
    <r>
      <rPr>
        <sz val="12"/>
        <rFont val="仿宋_GB2312"/>
        <charset val="134"/>
      </rPr>
      <t>号），通过</t>
    </r>
    <r>
      <rPr>
        <sz val="12"/>
        <rFont val="Times New Roman"/>
        <charset val="134"/>
      </rPr>
      <t>“</t>
    </r>
    <r>
      <rPr>
        <sz val="12"/>
        <rFont val="仿宋_GB2312"/>
        <charset val="134"/>
      </rPr>
      <t>真金白银</t>
    </r>
    <r>
      <rPr>
        <sz val="12"/>
        <rFont val="Times New Roman"/>
        <charset val="134"/>
      </rPr>
      <t>”</t>
    </r>
    <r>
      <rPr>
        <sz val="12"/>
        <rFont val="仿宋_GB2312"/>
        <charset val="134"/>
      </rPr>
      <t>政策支持产业园内人力资源服务企业发展；</t>
    </r>
    <r>
      <rPr>
        <sz val="12"/>
        <rFont val="Times New Roman"/>
        <charset val="134"/>
      </rPr>
      <t>2.</t>
    </r>
    <r>
      <rPr>
        <sz val="12"/>
        <rFont val="仿宋_GB2312"/>
        <charset val="134"/>
      </rPr>
      <t>完成申报创建省级人力资源服务产业园工作，并完成实地验收迎检工作。</t>
    </r>
  </si>
  <si>
    <r>
      <rPr>
        <sz val="12"/>
        <color rgb="FF000000"/>
        <rFont val="仿宋_GB2312"/>
        <charset val="134"/>
      </rPr>
      <t>大力实施人才强市战略，优化整合现有人才政策，积极推进新时代</t>
    </r>
    <r>
      <rPr>
        <sz val="12"/>
        <color rgb="FF000000"/>
        <rFont val="Times New Roman"/>
        <charset val="134"/>
      </rPr>
      <t>“</t>
    </r>
    <r>
      <rPr>
        <sz val="12"/>
        <color rgb="FF000000"/>
        <rFont val="仿宋_GB2312"/>
        <charset val="134"/>
      </rPr>
      <t>相城英才计划</t>
    </r>
    <r>
      <rPr>
        <sz val="12"/>
        <color rgb="FF000000"/>
        <rFont val="Times New Roman"/>
        <charset val="134"/>
      </rPr>
      <t>”</t>
    </r>
    <r>
      <rPr>
        <sz val="12"/>
        <color rgb="FF000000"/>
        <rFont val="仿宋_GB2312"/>
        <charset val="134"/>
      </rPr>
      <t>，多措并举引育各类紧缺人才。</t>
    </r>
  </si>
  <si>
    <r>
      <rPr>
        <sz val="12"/>
        <color rgb="FF000000"/>
        <rFont val="Times New Roman"/>
        <charset val="134"/>
      </rPr>
      <t>1.</t>
    </r>
    <r>
      <rPr>
        <sz val="12"/>
        <color rgb="FF000000"/>
        <rFont val="仿宋_GB2312"/>
        <charset val="134"/>
      </rPr>
      <t>梳理</t>
    </r>
    <r>
      <rPr>
        <sz val="12"/>
        <color rgb="FF000000"/>
        <rFont val="Times New Roman"/>
        <charset val="134"/>
      </rPr>
      <t>2022</t>
    </r>
    <r>
      <rPr>
        <sz val="12"/>
        <color rgb="FF000000"/>
        <rFont val="仿宋_GB2312"/>
        <charset val="134"/>
      </rPr>
      <t>年高校毕业生等人才补贴政策落实情况，召开推进人才政策落实调度会，完善</t>
    </r>
    <r>
      <rPr>
        <sz val="12"/>
        <color rgb="FF000000"/>
        <rFont val="Times New Roman"/>
        <charset val="134"/>
      </rPr>
      <t>2023</t>
    </r>
    <r>
      <rPr>
        <sz val="12"/>
        <color rgb="FF000000"/>
        <rFont val="仿宋_GB2312"/>
        <charset val="134"/>
      </rPr>
      <t>年人才补贴政策兑现程序；</t>
    </r>
    <r>
      <rPr>
        <sz val="12"/>
        <color rgb="FF000000"/>
        <rFont val="Times New Roman"/>
        <charset val="134"/>
      </rPr>
      <t>2.</t>
    </r>
    <r>
      <rPr>
        <sz val="12"/>
        <color rgb="FF000000"/>
        <rFont val="仿宋_GB2312"/>
        <charset val="134"/>
      </rPr>
      <t>摸底民营企业第二批急需紧缺人才岗位需求；</t>
    </r>
    <r>
      <rPr>
        <sz val="12"/>
        <color rgb="FF000000"/>
        <rFont val="Times New Roman"/>
        <charset val="134"/>
      </rPr>
      <t>3.</t>
    </r>
    <r>
      <rPr>
        <sz val="12"/>
        <color rgb="FF000000"/>
        <rFont val="仿宋_GB2312"/>
        <charset val="134"/>
      </rPr>
      <t>组织开展“智汇淮北招才引智高校行”活动；</t>
    </r>
    <r>
      <rPr>
        <sz val="12"/>
        <color rgb="FF000000"/>
        <rFont val="Times New Roman"/>
        <charset val="134"/>
      </rPr>
      <t>4.</t>
    </r>
    <r>
      <rPr>
        <sz val="12"/>
        <color rgb="FF000000"/>
        <rFont val="仿宋_GB2312"/>
        <charset val="134"/>
      </rPr>
      <t>加强技能人才培养，开展职业培训</t>
    </r>
    <r>
      <rPr>
        <sz val="12"/>
        <color rgb="FF000000"/>
        <rFont val="Times New Roman"/>
        <charset val="134"/>
      </rPr>
      <t>9000</t>
    </r>
    <r>
      <rPr>
        <sz val="12"/>
        <color rgb="FF000000"/>
        <rFont val="仿宋_GB2312"/>
        <charset val="134"/>
      </rPr>
      <t>人次，其中，农民工培训</t>
    </r>
    <r>
      <rPr>
        <sz val="12"/>
        <color rgb="FF000000"/>
        <rFont val="Times New Roman"/>
        <charset val="134"/>
      </rPr>
      <t>2500</t>
    </r>
    <r>
      <rPr>
        <sz val="12"/>
        <color rgb="FF000000"/>
        <rFont val="仿宋_GB2312"/>
        <charset val="134"/>
      </rPr>
      <t>人次。</t>
    </r>
  </si>
  <si>
    <r>
      <rPr>
        <sz val="12"/>
        <rFont val="Times New Roman"/>
        <charset val="134"/>
      </rPr>
      <t>1.2022</t>
    </r>
    <r>
      <rPr>
        <sz val="12"/>
        <rFont val="仿宋_GB2312"/>
        <charset val="134"/>
      </rPr>
      <t>年兑现高校毕业生等人才补贴</t>
    </r>
    <r>
      <rPr>
        <sz val="12"/>
        <rFont val="Times New Roman"/>
        <charset val="134"/>
      </rPr>
      <t>1301</t>
    </r>
    <r>
      <rPr>
        <sz val="12"/>
        <rFont val="仿宋_GB2312"/>
        <charset val="134"/>
      </rPr>
      <t>人次</t>
    </r>
    <r>
      <rPr>
        <sz val="12"/>
        <rFont val="Times New Roman"/>
        <charset val="134"/>
      </rPr>
      <t>597.05</t>
    </r>
    <r>
      <rPr>
        <sz val="12"/>
        <rFont val="仿宋_GB2312"/>
        <charset val="134"/>
      </rPr>
      <t>万元；完善</t>
    </r>
    <r>
      <rPr>
        <sz val="12"/>
        <rFont val="Times New Roman"/>
        <charset val="134"/>
      </rPr>
      <t>2023</t>
    </r>
    <r>
      <rPr>
        <sz val="12"/>
        <rFont val="仿宋_GB2312"/>
        <charset val="134"/>
      </rPr>
      <t>年人才补贴政策兑现程序，</t>
    </r>
    <r>
      <rPr>
        <sz val="12"/>
        <rFont val="Times New Roman"/>
        <charset val="134"/>
      </rPr>
      <t>2023</t>
    </r>
    <r>
      <rPr>
        <sz val="12"/>
        <rFont val="仿宋_GB2312"/>
        <charset val="134"/>
      </rPr>
      <t>年一季度审核通过人才补贴约</t>
    </r>
    <r>
      <rPr>
        <sz val="12"/>
        <rFont val="Times New Roman"/>
        <charset val="134"/>
      </rPr>
      <t>900</t>
    </r>
    <r>
      <rPr>
        <sz val="12"/>
        <rFont val="仿宋_GB2312"/>
        <charset val="134"/>
      </rPr>
      <t>人次</t>
    </r>
    <r>
      <rPr>
        <sz val="12"/>
        <rFont val="Times New Roman"/>
        <charset val="134"/>
      </rPr>
      <t>390</t>
    </r>
    <r>
      <rPr>
        <sz val="12"/>
        <rFont val="仿宋_GB2312"/>
        <charset val="134"/>
      </rPr>
      <t>余万元；</t>
    </r>
    <r>
      <rPr>
        <sz val="12"/>
        <rFont val="Times New Roman"/>
        <charset val="134"/>
      </rPr>
      <t>2.</t>
    </r>
    <r>
      <rPr>
        <sz val="12"/>
        <rFont val="仿宋_GB2312"/>
        <charset val="134"/>
      </rPr>
      <t>摸底汇总民营企业第二批急需紧缺人才岗位信息</t>
    </r>
    <r>
      <rPr>
        <sz val="12"/>
        <rFont val="Times New Roman"/>
        <charset val="134"/>
      </rPr>
      <t>160</t>
    </r>
    <r>
      <rPr>
        <sz val="12"/>
        <rFont val="仿宋_GB2312"/>
        <charset val="134"/>
      </rPr>
      <t>余条；</t>
    </r>
    <r>
      <rPr>
        <sz val="12"/>
        <rFont val="Times New Roman"/>
        <charset val="134"/>
      </rPr>
      <t>3.</t>
    </r>
    <r>
      <rPr>
        <sz val="12"/>
        <rFont val="仿宋_GB2312"/>
        <charset val="134"/>
      </rPr>
      <t>由市委组织部、市人社局承办的</t>
    </r>
    <r>
      <rPr>
        <sz val="12"/>
        <rFont val="Times New Roman"/>
        <charset val="134"/>
      </rPr>
      <t>“</t>
    </r>
    <r>
      <rPr>
        <sz val="12"/>
        <rFont val="仿宋_GB2312"/>
        <charset val="134"/>
      </rPr>
      <t>淮有梦想</t>
    </r>
    <r>
      <rPr>
        <sz val="12"/>
        <rFont val="Times New Roman"/>
        <charset val="134"/>
      </rPr>
      <t xml:space="preserve"> </t>
    </r>
    <r>
      <rPr>
        <sz val="12"/>
        <rFont val="仿宋_GB2312"/>
        <charset val="134"/>
      </rPr>
      <t>智引未来</t>
    </r>
    <r>
      <rPr>
        <sz val="12"/>
        <rFont val="Times New Roman"/>
        <charset val="134"/>
      </rPr>
      <t>”2023</t>
    </r>
    <r>
      <rPr>
        <sz val="12"/>
        <rFont val="仿宋_GB2312"/>
        <charset val="134"/>
      </rPr>
      <t>年淮北市</t>
    </r>
    <r>
      <rPr>
        <sz val="12"/>
        <rFont val="Times New Roman"/>
        <charset val="134"/>
      </rPr>
      <t>“</t>
    </r>
    <r>
      <rPr>
        <sz val="12"/>
        <rFont val="仿宋_GB2312"/>
        <charset val="134"/>
      </rPr>
      <t>招才引智高校行</t>
    </r>
    <r>
      <rPr>
        <sz val="12"/>
        <rFont val="Times New Roman"/>
        <charset val="134"/>
      </rPr>
      <t>”</t>
    </r>
    <r>
      <rPr>
        <sz val="12"/>
        <rFont val="仿宋_GB2312"/>
        <charset val="134"/>
      </rPr>
      <t>活动在省内外各大高校陆续开展，目前，已在安徽大学、淮北理工学院、淮北师范大学召开</t>
    </r>
    <r>
      <rPr>
        <sz val="12"/>
        <rFont val="Times New Roman"/>
        <charset val="134"/>
      </rPr>
      <t>3</t>
    </r>
    <r>
      <rPr>
        <sz val="12"/>
        <rFont val="仿宋_GB2312"/>
        <charset val="134"/>
      </rPr>
      <t>场招聘会，并在安徽大学举办首场启动仪式，我市</t>
    </r>
    <r>
      <rPr>
        <sz val="12"/>
        <rFont val="Times New Roman"/>
        <charset val="134"/>
      </rPr>
      <t>50</t>
    </r>
    <r>
      <rPr>
        <sz val="12"/>
        <rFont val="仿宋_GB2312"/>
        <charset val="134"/>
      </rPr>
      <t>多家</t>
    </r>
    <r>
      <rPr>
        <sz val="12"/>
        <rFont val="Times New Roman"/>
        <charset val="134"/>
      </rPr>
      <t>“</t>
    </r>
    <r>
      <rPr>
        <sz val="12"/>
        <rFont val="仿宋_GB2312"/>
        <charset val="134"/>
      </rPr>
      <t>五群十链</t>
    </r>
    <r>
      <rPr>
        <sz val="12"/>
        <rFont val="Times New Roman"/>
        <charset val="134"/>
      </rPr>
      <t>”</t>
    </r>
    <r>
      <rPr>
        <sz val="12"/>
        <rFont val="仿宋_GB2312"/>
        <charset val="134"/>
      </rPr>
      <t>重点企业带着</t>
    </r>
    <r>
      <rPr>
        <sz val="12"/>
        <rFont val="Times New Roman"/>
        <charset val="134"/>
      </rPr>
      <t>200</t>
    </r>
    <r>
      <rPr>
        <sz val="12"/>
        <rFont val="仿宋_GB2312"/>
        <charset val="134"/>
      </rPr>
      <t>余类近</t>
    </r>
    <r>
      <rPr>
        <sz val="12"/>
        <rFont val="Times New Roman"/>
        <charset val="134"/>
      </rPr>
      <t>3000</t>
    </r>
    <r>
      <rPr>
        <sz val="12"/>
        <rFont val="仿宋_GB2312"/>
        <charset val="134"/>
      </rPr>
      <t>个岗位参加招聘会，</t>
    </r>
    <r>
      <rPr>
        <sz val="12"/>
        <rFont val="Times New Roman"/>
        <charset val="134"/>
      </rPr>
      <t>3</t>
    </r>
    <r>
      <rPr>
        <sz val="12"/>
        <rFont val="仿宋_GB2312"/>
        <charset val="134"/>
      </rPr>
      <t>场招聘会共收到</t>
    </r>
    <r>
      <rPr>
        <sz val="12"/>
        <rFont val="Times New Roman"/>
        <charset val="134"/>
      </rPr>
      <t>4162</t>
    </r>
    <r>
      <rPr>
        <sz val="12"/>
        <rFont val="仿宋_GB2312"/>
        <charset val="134"/>
      </rPr>
      <t>份简历（含一人多投）；</t>
    </r>
    <r>
      <rPr>
        <sz val="12"/>
        <rFont val="Times New Roman"/>
        <charset val="134"/>
      </rPr>
      <t>4.</t>
    </r>
    <r>
      <rPr>
        <sz val="12"/>
        <rFont val="仿宋_GB2312"/>
        <charset val="134"/>
      </rPr>
      <t>开展职业培训</t>
    </r>
    <r>
      <rPr>
        <sz val="12"/>
        <rFont val="Times New Roman"/>
        <charset val="134"/>
      </rPr>
      <t>12898</t>
    </r>
    <r>
      <rPr>
        <sz val="12"/>
        <rFont val="仿宋_GB2312"/>
        <charset val="134"/>
      </rPr>
      <t>人次，其中，农民工培训</t>
    </r>
    <r>
      <rPr>
        <sz val="12"/>
        <rFont val="Times New Roman"/>
        <charset val="134"/>
      </rPr>
      <t>7144</t>
    </r>
    <r>
      <rPr>
        <sz val="12"/>
        <rFont val="仿宋_GB2312"/>
        <charset val="134"/>
      </rPr>
      <t>人次。</t>
    </r>
  </si>
  <si>
    <r>
      <rPr>
        <sz val="12"/>
        <color rgb="FF000000"/>
        <rFont val="Times New Roman"/>
        <charset val="134"/>
      </rPr>
      <t>1.</t>
    </r>
    <r>
      <rPr>
        <sz val="12"/>
        <rFont val="仿宋_GB2312"/>
        <charset val="134"/>
      </rPr>
      <t>按照省人社厅部署，开展技工院校与企业合作培养技能人才；</t>
    </r>
    <r>
      <rPr>
        <sz val="12"/>
        <rFont val="Times New Roman"/>
        <charset val="134"/>
      </rPr>
      <t>2.</t>
    </r>
    <r>
      <rPr>
        <sz val="12"/>
        <rFont val="仿宋_GB2312"/>
        <charset val="134"/>
      </rPr>
      <t>开展订单式培养校企合作技能人才。</t>
    </r>
  </si>
  <si>
    <r>
      <rPr>
        <sz val="12"/>
        <rFont val="仿宋_GB2312"/>
        <charset val="134"/>
      </rPr>
      <t>组织淮矿集团与煤电技师学院开展订单式培养校企合作技能人才，于</t>
    </r>
    <r>
      <rPr>
        <sz val="12"/>
        <rFont val="Times New Roman"/>
        <charset val="134"/>
      </rPr>
      <t>2</t>
    </r>
    <r>
      <rPr>
        <sz val="12"/>
        <rFont val="仿宋_GB2312"/>
        <charset val="134"/>
      </rPr>
      <t>月底开班，分别为是</t>
    </r>
    <r>
      <rPr>
        <sz val="12"/>
        <rFont val="Times New Roman"/>
        <charset val="134"/>
      </rPr>
      <t>2021</t>
    </r>
    <r>
      <rPr>
        <sz val="12"/>
        <rFont val="仿宋_GB2312"/>
        <charset val="134"/>
      </rPr>
      <t>级第二批四个工种共计</t>
    </r>
    <r>
      <rPr>
        <sz val="12"/>
        <rFont val="Times New Roman"/>
        <charset val="134"/>
      </rPr>
      <t>94</t>
    </r>
    <r>
      <rPr>
        <sz val="12"/>
        <rFont val="仿宋_GB2312"/>
        <charset val="134"/>
      </rPr>
      <t>人，</t>
    </r>
    <r>
      <rPr>
        <sz val="12"/>
        <rFont val="Times New Roman"/>
        <charset val="134"/>
      </rPr>
      <t>2022</t>
    </r>
    <r>
      <rPr>
        <sz val="12"/>
        <rFont val="仿宋_GB2312"/>
        <charset val="134"/>
      </rPr>
      <t>级三个工种共计</t>
    </r>
    <r>
      <rPr>
        <sz val="12"/>
        <rFont val="Times New Roman"/>
        <charset val="134"/>
      </rPr>
      <t>115</t>
    </r>
    <r>
      <rPr>
        <sz val="12"/>
        <rFont val="仿宋_GB2312"/>
        <charset val="134"/>
      </rPr>
      <t>人。</t>
    </r>
  </si>
  <si>
    <t>深入开展创业淮北行动，强化就业优先政策，健全就业促进机制，推动更加充分更高质量就业。</t>
  </si>
  <si>
    <r>
      <rPr>
        <sz val="12"/>
        <color rgb="FF000000"/>
        <rFont val="Times New Roman"/>
        <charset val="134"/>
      </rPr>
      <t>1.</t>
    </r>
    <r>
      <rPr>
        <sz val="12"/>
        <color rgb="FF000000"/>
        <rFont val="仿宋_GB2312"/>
        <charset val="134"/>
      </rPr>
      <t>制定</t>
    </r>
    <r>
      <rPr>
        <sz val="12"/>
        <color rgb="FF000000"/>
        <rFont val="Times New Roman"/>
        <charset val="134"/>
      </rPr>
      <t>2023</t>
    </r>
    <r>
      <rPr>
        <sz val="12"/>
        <color rgb="FF000000"/>
        <rFont val="仿宋_GB2312"/>
        <charset val="134"/>
      </rPr>
      <t>年工作目标任务，召开</t>
    </r>
    <r>
      <rPr>
        <sz val="12"/>
        <color rgb="FF000000"/>
        <rFont val="Times New Roman"/>
        <charset val="134"/>
      </rPr>
      <t>2022</t>
    </r>
    <r>
      <rPr>
        <sz val="12"/>
        <color rgb="FF000000"/>
        <rFont val="仿宋_GB2312"/>
        <charset val="134"/>
      </rPr>
      <t>年县区就业工作调度会，任务分解到县区；</t>
    </r>
    <r>
      <rPr>
        <sz val="12"/>
        <color rgb="FF000000"/>
        <rFont val="Times New Roman"/>
        <charset val="134"/>
      </rPr>
      <t>2.</t>
    </r>
    <r>
      <rPr>
        <sz val="12"/>
        <color rgb="FF000000"/>
        <rFont val="仿宋_GB2312"/>
        <charset val="134"/>
      </rPr>
      <t>城镇新增就业</t>
    </r>
    <r>
      <rPr>
        <sz val="12"/>
        <color rgb="FF000000"/>
        <rFont val="Times New Roman"/>
        <charset val="134"/>
      </rPr>
      <t>0.96</t>
    </r>
    <r>
      <rPr>
        <sz val="12"/>
        <color rgb="FF000000"/>
        <rFont val="仿宋_GB2312"/>
        <charset val="134"/>
      </rPr>
      <t>万人，城镇失业人员再就业</t>
    </r>
    <r>
      <rPr>
        <sz val="12"/>
        <color rgb="FF000000"/>
        <rFont val="Times New Roman"/>
        <charset val="134"/>
      </rPr>
      <t>1500</t>
    </r>
    <r>
      <rPr>
        <sz val="12"/>
        <color rgb="FF000000"/>
        <rFont val="仿宋_GB2312"/>
        <charset val="134"/>
      </rPr>
      <t>人，就业困难人员再就业</t>
    </r>
    <r>
      <rPr>
        <sz val="12"/>
        <color rgb="FF000000"/>
        <rFont val="Times New Roman"/>
        <charset val="134"/>
      </rPr>
      <t>320</t>
    </r>
    <r>
      <rPr>
        <sz val="12"/>
        <color rgb="FF000000"/>
        <rFont val="仿宋_GB2312"/>
        <charset val="134"/>
      </rPr>
      <t>人；</t>
    </r>
    <r>
      <rPr>
        <sz val="12"/>
        <color rgb="FF000000"/>
        <rFont val="Times New Roman"/>
        <charset val="134"/>
      </rPr>
      <t>3.</t>
    </r>
    <r>
      <rPr>
        <sz val="12"/>
        <color rgb="FF000000"/>
        <rFont val="仿宋_GB2312"/>
        <charset val="134"/>
      </rPr>
      <t>发放创业担保贷款</t>
    </r>
    <r>
      <rPr>
        <sz val="12"/>
        <color rgb="FF000000"/>
        <rFont val="Times New Roman"/>
        <charset val="134"/>
      </rPr>
      <t>9000</t>
    </r>
    <r>
      <rPr>
        <sz val="12"/>
        <color rgb="FF000000"/>
        <rFont val="仿宋_GB2312"/>
        <charset val="134"/>
      </rPr>
      <t>万元。</t>
    </r>
  </si>
  <si>
    <r>
      <rPr>
        <sz val="12"/>
        <rFont val="Times New Roman"/>
        <charset val="134"/>
      </rPr>
      <t>1.3</t>
    </r>
    <r>
      <rPr>
        <sz val="12"/>
        <rFont val="仿宋_GB2312"/>
        <charset val="134"/>
      </rPr>
      <t>月</t>
    </r>
    <r>
      <rPr>
        <sz val="12"/>
        <rFont val="Times New Roman"/>
        <charset val="134"/>
      </rPr>
      <t>16</t>
    </r>
    <r>
      <rPr>
        <sz val="12"/>
        <rFont val="仿宋_GB2312"/>
        <charset val="134"/>
      </rPr>
      <t>日上午，淮北市人社局党组书记、局长岳军芝主持召开了</t>
    </r>
    <r>
      <rPr>
        <sz val="12"/>
        <rFont val="Times New Roman"/>
        <charset val="134"/>
      </rPr>
      <t>2023</t>
    </r>
    <r>
      <rPr>
        <sz val="12"/>
        <rFont val="仿宋_GB2312"/>
        <charset val="134"/>
      </rPr>
      <t>年第一季度县区就业工作调度会，通报了就业创业及职业培训工作进展情况，全面分析了存在的短板和弱项，县区人社局及相关参会单位从工作开展情况、存在问题等方面做了深入交流发言；</t>
    </r>
    <r>
      <rPr>
        <sz val="12"/>
        <rFont val="Times New Roman"/>
        <charset val="134"/>
      </rPr>
      <t>2.</t>
    </r>
    <r>
      <rPr>
        <sz val="12"/>
        <rFont val="仿宋_GB2312"/>
        <charset val="134"/>
      </rPr>
      <t>城镇新增就业系统数</t>
    </r>
    <r>
      <rPr>
        <sz val="12"/>
        <rFont val="Times New Roman"/>
        <charset val="134"/>
      </rPr>
      <t>2.04</t>
    </r>
    <r>
      <rPr>
        <sz val="12"/>
        <rFont val="仿宋_GB2312"/>
        <charset val="134"/>
      </rPr>
      <t>万人，失业人员再就业</t>
    </r>
    <r>
      <rPr>
        <sz val="12"/>
        <rFont val="Times New Roman"/>
        <charset val="134"/>
      </rPr>
      <t>2684</t>
    </r>
    <r>
      <rPr>
        <sz val="12"/>
        <rFont val="仿宋_GB2312"/>
        <charset val="134"/>
      </rPr>
      <t>人，就业困难人员再就业</t>
    </r>
    <r>
      <rPr>
        <sz val="12"/>
        <rFont val="Times New Roman"/>
        <charset val="134"/>
      </rPr>
      <t>378</t>
    </r>
    <r>
      <rPr>
        <sz val="12"/>
        <rFont val="仿宋_GB2312"/>
        <charset val="134"/>
      </rPr>
      <t>人；</t>
    </r>
    <r>
      <rPr>
        <sz val="12"/>
        <rFont val="Times New Roman"/>
        <charset val="134"/>
      </rPr>
      <t>3.</t>
    </r>
    <r>
      <rPr>
        <sz val="12"/>
        <rFont val="仿宋_GB2312"/>
        <charset val="134"/>
      </rPr>
      <t>全市发放创业担保贷款</t>
    </r>
    <r>
      <rPr>
        <sz val="12"/>
        <rFont val="Times New Roman"/>
        <charset val="134"/>
      </rPr>
      <t>216</t>
    </r>
    <r>
      <rPr>
        <sz val="12"/>
        <rFont val="仿宋_GB2312"/>
        <charset val="134"/>
      </rPr>
      <t>笔，</t>
    </r>
    <r>
      <rPr>
        <sz val="12"/>
        <rFont val="Times New Roman"/>
        <charset val="134"/>
      </rPr>
      <t>10106</t>
    </r>
    <r>
      <rPr>
        <sz val="12"/>
        <rFont val="仿宋_GB2312"/>
        <charset val="134"/>
      </rPr>
      <t>万元。</t>
    </r>
  </si>
  <si>
    <r>
      <rPr>
        <sz val="12"/>
        <color rgb="FF000000"/>
        <rFont val="仿宋_GB2312"/>
        <charset val="134"/>
      </rPr>
      <t>统筹做好退役军人、农民工等重点群体就业，开展创业培训</t>
    </r>
    <r>
      <rPr>
        <sz val="12"/>
        <color rgb="FF000000"/>
        <rFont val="Times New Roman"/>
        <charset val="134"/>
      </rPr>
      <t>3200</t>
    </r>
    <r>
      <rPr>
        <sz val="12"/>
        <color rgb="FF000000"/>
        <rFont val="仿宋_GB2312"/>
        <charset val="134"/>
      </rPr>
      <t>人以上。</t>
    </r>
  </si>
  <si>
    <r>
      <rPr>
        <sz val="12"/>
        <color rgb="FF000000"/>
        <rFont val="Times New Roman"/>
        <charset val="134"/>
      </rPr>
      <t>1.</t>
    </r>
    <r>
      <rPr>
        <sz val="12"/>
        <color rgb="FF000000"/>
        <rFont val="仿宋_GB2312"/>
        <charset val="134"/>
      </rPr>
      <t>结合“就业援助月”、“春风行动”大型招聘活动，指导、督促县区开展就业服务工作；</t>
    </r>
    <r>
      <rPr>
        <sz val="12"/>
        <color rgb="FF000000"/>
        <rFont val="Times New Roman"/>
        <charset val="134"/>
      </rPr>
      <t>2.</t>
    </r>
    <r>
      <rPr>
        <sz val="12"/>
        <color rgb="FF000000"/>
        <rFont val="仿宋_GB2312"/>
        <charset val="134"/>
      </rPr>
      <t>制定下发</t>
    </r>
    <r>
      <rPr>
        <sz val="12"/>
        <color rgb="FF000000"/>
        <rFont val="Times New Roman"/>
        <charset val="134"/>
      </rPr>
      <t>2023</t>
    </r>
    <r>
      <rPr>
        <sz val="12"/>
        <color rgb="FF000000"/>
        <rFont val="仿宋_GB2312"/>
        <charset val="134"/>
      </rPr>
      <t>年就业促进行动、新徽菜名徽厨两项暖民心行动方案；</t>
    </r>
    <r>
      <rPr>
        <sz val="12"/>
        <color rgb="FF000000"/>
        <rFont val="Times New Roman"/>
        <charset val="134"/>
      </rPr>
      <t>3.</t>
    </r>
    <r>
      <rPr>
        <sz val="12"/>
        <color rgb="FF000000"/>
        <rFont val="仿宋_GB2312"/>
        <charset val="134"/>
      </rPr>
      <t>开展创业培训</t>
    </r>
    <r>
      <rPr>
        <sz val="12"/>
        <color rgb="FF000000"/>
        <rFont val="Times New Roman"/>
        <charset val="134"/>
      </rPr>
      <t>21</t>
    </r>
    <r>
      <rPr>
        <sz val="12"/>
        <color rgb="FF000000"/>
        <rFont val="仿宋_GB2312"/>
        <charset val="134"/>
      </rPr>
      <t>个班，</t>
    </r>
    <r>
      <rPr>
        <sz val="12"/>
        <color rgb="FF000000"/>
        <rFont val="Times New Roman"/>
        <charset val="134"/>
      </rPr>
      <t>630</t>
    </r>
    <r>
      <rPr>
        <sz val="12"/>
        <color rgb="FF000000"/>
        <rFont val="仿宋_GB2312"/>
        <charset val="134"/>
      </rPr>
      <t>人。</t>
    </r>
  </si>
  <si>
    <r>
      <rPr>
        <sz val="12"/>
        <rFont val="Times New Roman"/>
        <charset val="134"/>
      </rPr>
      <t>1.</t>
    </r>
    <r>
      <rPr>
        <sz val="12"/>
        <rFont val="仿宋_GB2312"/>
        <charset val="134"/>
      </rPr>
      <t>目前共举办线上、线下</t>
    </r>
    <r>
      <rPr>
        <sz val="12"/>
        <rFont val="Times New Roman"/>
        <charset val="134"/>
      </rPr>
      <t>“2+N”“</t>
    </r>
    <r>
      <rPr>
        <sz val="12"/>
        <rFont val="仿宋_GB2312"/>
        <charset val="134"/>
      </rPr>
      <t>就业援助月</t>
    </r>
    <r>
      <rPr>
        <sz val="12"/>
        <rFont val="Times New Roman"/>
        <charset val="134"/>
      </rPr>
      <t>”“</t>
    </r>
    <r>
      <rPr>
        <sz val="12"/>
        <rFont val="仿宋_GB2312"/>
        <charset val="134"/>
      </rPr>
      <t>春风行动</t>
    </r>
    <r>
      <rPr>
        <sz val="12"/>
        <rFont val="Times New Roman"/>
        <charset val="134"/>
      </rPr>
      <t>”</t>
    </r>
    <r>
      <rPr>
        <sz val="12"/>
        <rFont val="仿宋_GB2312"/>
        <charset val="134"/>
      </rPr>
      <t>等专项大型招聘活动</t>
    </r>
    <r>
      <rPr>
        <sz val="12"/>
        <rFont val="Times New Roman"/>
        <charset val="134"/>
      </rPr>
      <t>290</t>
    </r>
    <r>
      <rPr>
        <sz val="12"/>
        <rFont val="仿宋_GB2312"/>
        <charset val="134"/>
      </rPr>
      <t>场，其中线上</t>
    </r>
    <r>
      <rPr>
        <sz val="12"/>
        <rFont val="Times New Roman"/>
        <charset val="134"/>
      </rPr>
      <t>117</t>
    </r>
    <r>
      <rPr>
        <sz val="12"/>
        <rFont val="仿宋_GB2312"/>
        <charset val="134"/>
      </rPr>
      <t>场，初步达成就业意向</t>
    </r>
    <r>
      <rPr>
        <sz val="12"/>
        <rFont val="Times New Roman"/>
        <charset val="134"/>
      </rPr>
      <t>6142</t>
    </r>
    <r>
      <rPr>
        <sz val="12"/>
        <rFont val="仿宋_GB2312"/>
        <charset val="134"/>
      </rPr>
      <t>人次；</t>
    </r>
    <r>
      <rPr>
        <sz val="12"/>
        <rFont val="Times New Roman"/>
        <charset val="134"/>
      </rPr>
      <t>2.</t>
    </r>
    <r>
      <rPr>
        <sz val="12"/>
        <rFont val="仿宋_GB2312"/>
        <charset val="134"/>
      </rPr>
      <t>制定下发了</t>
    </r>
    <r>
      <rPr>
        <sz val="12"/>
        <rFont val="Times New Roman"/>
        <charset val="134"/>
      </rPr>
      <t>2023</t>
    </r>
    <r>
      <rPr>
        <sz val="12"/>
        <rFont val="仿宋_GB2312"/>
        <charset val="134"/>
      </rPr>
      <t>年就业促进行动、新徽菜名徽厨两项暖民心行动方案，印发了《淮北市人社系统暖民心行动宣传方案》（淮人社秘〔</t>
    </r>
    <r>
      <rPr>
        <sz val="12"/>
        <rFont val="Times New Roman"/>
        <charset val="134"/>
      </rPr>
      <t>2023</t>
    </r>
    <r>
      <rPr>
        <sz val="12"/>
        <rFont val="仿宋_GB2312"/>
        <charset val="134"/>
      </rPr>
      <t>〕</t>
    </r>
    <r>
      <rPr>
        <sz val="12"/>
        <rFont val="Times New Roman"/>
        <charset val="134"/>
      </rPr>
      <t>38</t>
    </r>
    <r>
      <rPr>
        <sz val="12"/>
        <rFont val="仿宋_GB2312"/>
        <charset val="134"/>
      </rPr>
      <t>号），持续推进各项工作落实；</t>
    </r>
    <r>
      <rPr>
        <sz val="12"/>
        <rFont val="Times New Roman"/>
        <charset val="134"/>
      </rPr>
      <t>3.</t>
    </r>
    <r>
      <rPr>
        <sz val="12"/>
        <rFont val="仿宋_GB2312"/>
        <charset val="134"/>
      </rPr>
      <t>全市开展创业培训</t>
    </r>
    <r>
      <rPr>
        <sz val="12"/>
        <rFont val="Times New Roman"/>
        <charset val="134"/>
      </rPr>
      <t>32</t>
    </r>
    <r>
      <rPr>
        <sz val="12"/>
        <rFont val="仿宋_GB2312"/>
        <charset val="134"/>
      </rPr>
      <t>个班，</t>
    </r>
    <r>
      <rPr>
        <sz val="12"/>
        <rFont val="Times New Roman"/>
        <charset val="134"/>
      </rPr>
      <t>960</t>
    </r>
    <r>
      <rPr>
        <sz val="12"/>
        <rFont val="仿宋_GB2312"/>
        <charset val="134"/>
      </rPr>
      <t>人。</t>
    </r>
  </si>
  <si>
    <t>健全多层次社会保障体系，落实全民参保登记计划，不断扩大社会保险覆盖面，提升社会保险保障水平。</t>
  </si>
  <si>
    <r>
      <rPr>
        <sz val="12"/>
        <color rgb="FF000000"/>
        <rFont val="仿宋_GB2312"/>
        <charset val="134"/>
      </rPr>
      <t>制定</t>
    </r>
    <r>
      <rPr>
        <sz val="12"/>
        <color theme="1"/>
        <rFont val="Times New Roman"/>
        <charset val="134"/>
      </rPr>
      <t>2023</t>
    </r>
    <r>
      <rPr>
        <sz val="12"/>
        <color theme="1"/>
        <rFont val="仿宋_GB2312"/>
        <charset val="134"/>
      </rPr>
      <t>年全民参保攻坚行动方案，成立全民参保攻坚行动工作领导小组，召开全市全民参保攻坚行动动员部署会议，分解下达县区全民参保目标任务。一季度实现城镇职工养老保险参保</t>
    </r>
    <r>
      <rPr>
        <sz val="12"/>
        <color theme="1"/>
        <rFont val="Times New Roman"/>
        <charset val="134"/>
      </rPr>
      <t>38.05</t>
    </r>
    <r>
      <rPr>
        <sz val="12"/>
        <color theme="1"/>
        <rFont val="仿宋_GB2312"/>
        <charset val="134"/>
      </rPr>
      <t>万人，失业保险参保</t>
    </r>
    <r>
      <rPr>
        <sz val="12"/>
        <color theme="1"/>
        <rFont val="Times New Roman"/>
        <charset val="134"/>
      </rPr>
      <t>27.56</t>
    </r>
    <r>
      <rPr>
        <sz val="12"/>
        <color theme="1"/>
        <rFont val="仿宋_GB2312"/>
        <charset val="134"/>
      </rPr>
      <t>万人，工伤保险参保</t>
    </r>
    <r>
      <rPr>
        <sz val="12"/>
        <color theme="1"/>
        <rFont val="Times New Roman"/>
        <charset val="134"/>
      </rPr>
      <t>34.0</t>
    </r>
    <r>
      <rPr>
        <sz val="12"/>
        <color theme="1"/>
        <rFont val="仿宋_GB2312"/>
        <charset val="134"/>
      </rPr>
      <t>万人，城乡居民养老保险参保参加</t>
    </r>
    <r>
      <rPr>
        <sz val="12"/>
        <color theme="1"/>
        <rFont val="Times New Roman"/>
        <charset val="134"/>
      </rPr>
      <t>69.1</t>
    </r>
    <r>
      <rPr>
        <sz val="12"/>
        <color theme="1"/>
        <rFont val="仿宋_GB2312"/>
        <charset val="134"/>
      </rPr>
      <t>万人以上。</t>
    </r>
  </si>
  <si>
    <r>
      <rPr>
        <sz val="12"/>
        <rFont val="仿宋_GB2312"/>
        <charset val="134"/>
      </rPr>
      <t>印发</t>
    </r>
    <r>
      <rPr>
        <sz val="12"/>
        <rFont val="Times New Roman"/>
        <charset val="134"/>
      </rPr>
      <t>2023</t>
    </r>
    <r>
      <rPr>
        <sz val="12"/>
        <rFont val="仿宋_GB2312"/>
        <charset val="134"/>
      </rPr>
      <t>年全民参保攻坚行动方案，成立淮北市</t>
    </r>
    <r>
      <rPr>
        <sz val="12"/>
        <rFont val="Times New Roman"/>
        <charset val="134"/>
      </rPr>
      <t>2023</t>
    </r>
    <r>
      <rPr>
        <sz val="12"/>
        <rFont val="仿宋_GB2312"/>
        <charset val="134"/>
      </rPr>
      <t>年全民参保攻坚行动领导小组，</t>
    </r>
    <r>
      <rPr>
        <sz val="12"/>
        <rFont val="Times New Roman"/>
        <charset val="134"/>
      </rPr>
      <t>3</t>
    </r>
    <r>
      <rPr>
        <sz val="12"/>
        <rFont val="仿宋_GB2312"/>
        <charset val="134"/>
      </rPr>
      <t>月</t>
    </r>
    <r>
      <rPr>
        <sz val="12"/>
        <rFont val="Times New Roman"/>
        <charset val="134"/>
      </rPr>
      <t>30</t>
    </r>
    <r>
      <rPr>
        <sz val="12"/>
        <rFont val="仿宋_GB2312"/>
        <charset val="134"/>
      </rPr>
      <t>日组织召开了全市社会保险经办工作会议，分解下达县区全民参保目标任务。城镇职工养老保险参加</t>
    </r>
    <r>
      <rPr>
        <sz val="12"/>
        <rFont val="Times New Roman"/>
        <charset val="134"/>
      </rPr>
      <t>38.07</t>
    </r>
    <r>
      <rPr>
        <sz val="12"/>
        <rFont val="仿宋_GB2312"/>
        <charset val="134"/>
      </rPr>
      <t>万人，失业保险参加</t>
    </r>
    <r>
      <rPr>
        <sz val="12"/>
        <rFont val="Times New Roman"/>
        <charset val="134"/>
      </rPr>
      <t>28.38</t>
    </r>
    <r>
      <rPr>
        <sz val="12"/>
        <rFont val="仿宋_GB2312"/>
        <charset val="134"/>
      </rPr>
      <t>万人，工伤保险参加</t>
    </r>
    <r>
      <rPr>
        <sz val="12"/>
        <rFont val="Times New Roman"/>
        <charset val="134"/>
      </rPr>
      <t>34.45</t>
    </r>
    <r>
      <rPr>
        <sz val="12"/>
        <rFont val="仿宋_GB2312"/>
        <charset val="134"/>
      </rPr>
      <t>万人，城乡居民基本养老保险参保人数为</t>
    </r>
    <r>
      <rPr>
        <sz val="12"/>
        <rFont val="Times New Roman"/>
        <charset val="134"/>
      </rPr>
      <t>74.2</t>
    </r>
    <r>
      <rPr>
        <sz val="12"/>
        <rFont val="仿宋_GB2312"/>
        <charset val="134"/>
      </rPr>
      <t>万人</t>
    </r>
  </si>
  <si>
    <t>开展新业态劳动者权益保护专项行动，规范平台企业用工管理，切实保障快递员、外卖送餐员、货车司机等群体合法权益。</t>
  </si>
  <si>
    <t>制定《关于开展维护新业态劳动者劳动保障权益专项行动的通知》，开展工作调研，召开部署会，动员部署专项行动。</t>
  </si>
  <si>
    <r>
      <rPr>
        <sz val="12"/>
        <rFont val="仿宋_GB2312"/>
        <charset val="134"/>
      </rPr>
      <t>印发《关于开展维护新业态劳动者劳动保障权益专项行动的通知》，召开动员部署会，部署做好维护新业态劳动者合法权益相关工作，协调处理</t>
    </r>
    <r>
      <rPr>
        <sz val="12"/>
        <rFont val="Times New Roman"/>
        <charset val="134"/>
      </rPr>
      <t>1</t>
    </r>
    <r>
      <rPr>
        <sz val="12"/>
        <rFont val="仿宋_GB2312"/>
        <charset val="134"/>
      </rPr>
      <t>起外卖送餐员投诉。</t>
    </r>
  </si>
  <si>
    <r>
      <rPr>
        <sz val="12"/>
        <color rgb="FF000000"/>
        <rFont val="仿宋_GB2312"/>
        <charset val="134"/>
      </rPr>
      <t>深化</t>
    </r>
    <r>
      <rPr>
        <sz val="12"/>
        <color rgb="FF000000"/>
        <rFont val="Times New Roman"/>
        <charset val="134"/>
      </rPr>
      <t>“</t>
    </r>
    <r>
      <rPr>
        <sz val="12"/>
        <color rgb="FF000000"/>
        <rFont val="仿宋_GB2312"/>
        <charset val="134"/>
      </rPr>
      <t>亩均论英雄</t>
    </r>
    <r>
      <rPr>
        <sz val="12"/>
        <color rgb="FF000000"/>
        <rFont val="Times New Roman"/>
        <charset val="134"/>
      </rPr>
      <t>”</t>
    </r>
    <r>
      <rPr>
        <sz val="12"/>
        <color rgb="FF000000"/>
        <rFont val="仿宋_GB2312"/>
        <charset val="134"/>
      </rPr>
      <t>改革，全年清理盘活闲置低效用地</t>
    </r>
    <r>
      <rPr>
        <sz val="12"/>
        <color rgb="FF000000"/>
        <rFont val="Times New Roman"/>
        <charset val="134"/>
      </rPr>
      <t>5000</t>
    </r>
    <r>
      <rPr>
        <sz val="12"/>
        <color rgb="FF000000"/>
        <rFont val="仿宋_GB2312"/>
        <charset val="134"/>
      </rPr>
      <t>亩，不断提升亩均营收和税收。</t>
    </r>
  </si>
  <si>
    <t>市自然资源和
规划局</t>
  </si>
  <si>
    <t>完成全市疑似闲置土地摸排工作，建立工作台账，开展项目现场核查。根据省分解目标任务，细化各季度目标和各县区目标任务。</t>
  </si>
  <si>
    <r>
      <rPr>
        <sz val="12"/>
        <color rgb="FF000000"/>
        <rFont val="仿宋_GB2312"/>
        <charset val="134"/>
      </rPr>
      <t>摸清闲置土地基数，建立了工作台账，待省目标任务下达后细化各季度目标和各县区目标任务。</t>
    </r>
  </si>
  <si>
    <r>
      <rPr>
        <sz val="12"/>
        <color rgb="FF000000"/>
        <rFont val="仿宋_GB2312"/>
        <charset val="134"/>
      </rPr>
      <t>持续开展</t>
    </r>
    <r>
      <rPr>
        <sz val="12"/>
        <color rgb="FF000000"/>
        <rFont val="Times New Roman"/>
        <charset val="134"/>
      </rPr>
      <t>“</t>
    </r>
    <r>
      <rPr>
        <sz val="12"/>
        <color rgb="FF000000"/>
        <rFont val="仿宋_GB2312"/>
        <charset val="134"/>
      </rPr>
      <t>批而未供</t>
    </r>
    <r>
      <rPr>
        <sz val="12"/>
        <color rgb="FF000000"/>
        <rFont val="Times New Roman"/>
        <charset val="134"/>
      </rPr>
      <t>”</t>
    </r>
    <r>
      <rPr>
        <sz val="12"/>
        <color rgb="FF000000"/>
        <rFont val="仿宋_GB2312"/>
        <charset val="134"/>
      </rPr>
      <t>土地消化处置工作。</t>
    </r>
  </si>
  <si>
    <t>完成全市批而未供土地任务基数摸排工作，建立工作台账，待省自然资源厅下达本年度目标任务基数后将处置任务下发各县区，按季度进行目标任务细化并抓落实。</t>
  </si>
  <si>
    <r>
      <rPr>
        <sz val="12"/>
        <color rgb="FF000000"/>
        <rFont val="仿宋_GB2312"/>
        <charset val="134"/>
      </rPr>
      <t>开展全市批而未供土地全面摸排工作，建立工作台账，形成全市批而未用土地及各县区近期用地保障地块成果，待省目标任务下达后细化各季度目标和各县区目标任务。</t>
    </r>
  </si>
  <si>
    <r>
      <rPr>
        <sz val="12"/>
        <color rgb="FF000000"/>
        <rFont val="仿宋_GB2312"/>
        <charset val="134"/>
      </rPr>
      <t>坚持规划引领，实施《淮北市国土空间总体规划（</t>
    </r>
    <r>
      <rPr>
        <sz val="12"/>
        <color rgb="FF000000"/>
        <rFont val="Times New Roman"/>
        <charset val="134"/>
      </rPr>
      <t>2021-2035</t>
    </r>
    <r>
      <rPr>
        <sz val="12"/>
        <color rgb="FF000000"/>
        <rFont val="仿宋_GB2312"/>
        <charset val="134"/>
      </rPr>
      <t>年）》，深化重点片区详细规划，不断完善国土空间规划体系。</t>
    </r>
  </si>
  <si>
    <r>
      <rPr>
        <sz val="12"/>
        <color rgb="FF000000"/>
        <rFont val="仿宋_GB2312"/>
        <charset val="134"/>
      </rPr>
      <t>推进《淮北市国土空间总体规划（</t>
    </r>
    <r>
      <rPr>
        <sz val="12"/>
        <color rgb="FF000000"/>
        <rFont val="Times New Roman"/>
        <charset val="134"/>
      </rPr>
      <t>2021-2035</t>
    </r>
    <r>
      <rPr>
        <sz val="12"/>
        <color rgb="FF000000"/>
        <rFont val="仿宋_GB2312"/>
        <charset val="134"/>
      </rPr>
      <t>年）》编制，征求市直相关部门以及各县区意见，通过专家评审论证。组建工作专班，集中统一驻点，与各区以及市高新区一对一深入对接，深化中心城区用地布局。</t>
    </r>
  </si>
  <si>
    <r>
      <rPr>
        <sz val="12"/>
        <color rgb="FF000000"/>
        <rFont val="Times New Roman"/>
        <charset val="134"/>
      </rPr>
      <t>1.</t>
    </r>
    <r>
      <rPr>
        <sz val="12"/>
        <color rgb="FF000000"/>
        <rFont val="仿宋_GB2312"/>
        <charset val="134"/>
      </rPr>
      <t>《淮北市国土空间总体规划（</t>
    </r>
    <r>
      <rPr>
        <sz val="12"/>
        <color rgb="FF000000"/>
        <rFont val="Times New Roman"/>
        <charset val="134"/>
      </rPr>
      <t>2021-2035</t>
    </r>
    <r>
      <rPr>
        <sz val="12"/>
        <color rgb="FF000000"/>
        <rFont val="仿宋_GB2312"/>
        <charset val="134"/>
      </rPr>
      <t>年）》已书面征求市发改委、市教育局以及各县区政府等</t>
    </r>
    <r>
      <rPr>
        <sz val="12"/>
        <color rgb="FF000000"/>
        <rFont val="Times New Roman"/>
        <charset val="134"/>
      </rPr>
      <t>30</t>
    </r>
    <r>
      <rPr>
        <sz val="12"/>
        <color rgb="FF000000"/>
        <rFont val="仿宋_GB2312"/>
        <charset val="134"/>
      </rPr>
      <t>家单位意见，通过了专家评审论证。规划成果已经市自然资源和规划委员会第</t>
    </r>
    <r>
      <rPr>
        <sz val="12"/>
        <color rgb="FF000000"/>
        <rFont val="Times New Roman"/>
        <charset val="134"/>
      </rPr>
      <t>39</t>
    </r>
    <r>
      <rPr>
        <sz val="12"/>
        <color rgb="FF000000"/>
        <rFont val="仿宋_GB2312"/>
        <charset val="134"/>
      </rPr>
      <t>会议审议通过，已于</t>
    </r>
    <r>
      <rPr>
        <sz val="12"/>
        <color rgb="FF000000"/>
        <rFont val="Times New Roman"/>
        <charset val="134"/>
      </rPr>
      <t>3</t>
    </r>
    <r>
      <rPr>
        <sz val="12"/>
        <color rgb="FF000000"/>
        <rFont val="仿宋_GB2312"/>
        <charset val="134"/>
      </rPr>
      <t>月</t>
    </r>
    <r>
      <rPr>
        <sz val="12"/>
        <color rgb="FF000000"/>
        <rFont val="Times New Roman"/>
        <charset val="134"/>
      </rPr>
      <t>29</t>
    </r>
    <r>
      <rPr>
        <sz val="12"/>
        <color rgb="FF000000"/>
        <rFont val="仿宋_GB2312"/>
        <charset val="134"/>
      </rPr>
      <t>日提请市政府常务会审议通过；</t>
    </r>
    <r>
      <rPr>
        <sz val="12"/>
        <color rgb="FF000000"/>
        <rFont val="Times New Roman"/>
        <charset val="134"/>
      </rPr>
      <t>2.</t>
    </r>
    <r>
      <rPr>
        <sz val="12"/>
        <color rgb="FF000000"/>
        <rFont val="仿宋_GB2312"/>
        <charset val="134"/>
      </rPr>
      <t>《绿金湖、南湖西岸片区控规动态维护及局部地块控规图则》已完成公示并获市政府批复。</t>
    </r>
  </si>
  <si>
    <r>
      <rPr>
        <sz val="12"/>
        <color rgb="FF000000"/>
        <rFont val="仿宋_GB2312"/>
        <charset val="134"/>
      </rPr>
      <t>全面推行</t>
    </r>
    <r>
      <rPr>
        <sz val="12"/>
        <color rgb="FF000000"/>
        <rFont val="Times New Roman"/>
        <charset val="134"/>
      </rPr>
      <t>“</t>
    </r>
    <r>
      <rPr>
        <sz val="12"/>
        <color rgb="FF000000"/>
        <rFont val="仿宋_GB2312"/>
        <charset val="134"/>
      </rPr>
      <t>田长制</t>
    </r>
    <r>
      <rPr>
        <sz val="12"/>
        <color rgb="FF000000"/>
        <rFont val="Times New Roman"/>
        <charset val="134"/>
      </rPr>
      <t>”</t>
    </r>
    <r>
      <rPr>
        <sz val="12"/>
        <color rgb="FF000000"/>
        <rFont val="仿宋_GB2312"/>
        <charset val="134"/>
      </rPr>
      <t>，落实最严格的耕地保护制度，坚决遏制耕地</t>
    </r>
    <r>
      <rPr>
        <sz val="12"/>
        <color rgb="FF000000"/>
        <rFont val="Times New Roman"/>
        <charset val="134"/>
      </rPr>
      <t>“</t>
    </r>
    <r>
      <rPr>
        <sz val="12"/>
        <color rgb="FF000000"/>
        <rFont val="仿宋_GB2312"/>
        <charset val="134"/>
      </rPr>
      <t>非农化</t>
    </r>
    <r>
      <rPr>
        <sz val="12"/>
        <color rgb="FF000000"/>
        <rFont val="Times New Roman"/>
        <charset val="134"/>
      </rPr>
      <t>”</t>
    </r>
    <r>
      <rPr>
        <sz val="12"/>
        <color rgb="FF000000"/>
        <rFont val="仿宋_GB2312"/>
        <charset val="134"/>
      </rPr>
      <t>、基本农田</t>
    </r>
    <r>
      <rPr>
        <sz val="12"/>
        <color rgb="FF000000"/>
        <rFont val="Times New Roman"/>
        <charset val="134"/>
      </rPr>
      <t>“</t>
    </r>
    <r>
      <rPr>
        <sz val="12"/>
        <color rgb="FF000000"/>
        <rFont val="仿宋_GB2312"/>
        <charset val="134"/>
      </rPr>
      <t>非粮化</t>
    </r>
    <r>
      <rPr>
        <sz val="12"/>
        <color rgb="FF000000"/>
        <rFont val="Times New Roman"/>
        <charset val="134"/>
      </rPr>
      <t>”</t>
    </r>
    <r>
      <rPr>
        <sz val="12"/>
        <color rgb="FF000000"/>
        <rFont val="仿宋_GB2312"/>
        <charset val="134"/>
      </rPr>
      <t>。</t>
    </r>
  </si>
  <si>
    <r>
      <rPr>
        <sz val="12"/>
        <color rgb="FF000000"/>
        <rFont val="Times New Roman"/>
        <charset val="134"/>
      </rPr>
      <t>1.</t>
    </r>
    <r>
      <rPr>
        <sz val="12"/>
        <color rgb="FF000000"/>
        <rFont val="仿宋_GB2312"/>
        <charset val="134"/>
      </rPr>
      <t>结合</t>
    </r>
    <r>
      <rPr>
        <sz val="12"/>
        <color rgb="FF000000"/>
        <rFont val="Times New Roman"/>
        <charset val="134"/>
      </rPr>
      <t>2022</t>
    </r>
    <r>
      <rPr>
        <sz val="12"/>
        <color rgb="FF000000"/>
        <rFont val="仿宋_GB2312"/>
        <charset val="134"/>
      </rPr>
      <t>年度国土变更调查工作，督促县区开展耕地流出问题排查整改，积极找回流失耕地，确保完成省下达我市的耕地保有量任务；</t>
    </r>
    <r>
      <rPr>
        <sz val="12"/>
        <color rgb="FF000000"/>
        <rFont val="Times New Roman"/>
        <charset val="134"/>
      </rPr>
      <t>2.</t>
    </r>
    <r>
      <rPr>
        <sz val="12"/>
        <color rgb="FF000000"/>
        <rFont val="仿宋_GB2312"/>
        <charset val="134"/>
      </rPr>
      <t>分解下达各县区</t>
    </r>
    <r>
      <rPr>
        <sz val="12"/>
        <color rgb="FF000000"/>
        <rFont val="Times New Roman"/>
        <charset val="134"/>
      </rPr>
      <t>2023</t>
    </r>
    <r>
      <rPr>
        <sz val="12"/>
        <color rgb="FF000000"/>
        <rFont val="仿宋_GB2312"/>
        <charset val="134"/>
      </rPr>
      <t>年度补充耕地任务，督促各县区有计划实施补充耕地项目，落实耕地占补平衡；</t>
    </r>
    <r>
      <rPr>
        <sz val="12"/>
        <color rgb="FF000000"/>
        <rFont val="Times New Roman"/>
        <charset val="134"/>
      </rPr>
      <t>3.</t>
    </r>
    <r>
      <rPr>
        <sz val="12"/>
        <color rgb="FF000000"/>
        <rFont val="仿宋_GB2312"/>
        <charset val="134"/>
      </rPr>
      <t>部署开展</t>
    </r>
    <r>
      <rPr>
        <sz val="12"/>
        <color rgb="FF000000"/>
        <rFont val="Times New Roman"/>
        <charset val="134"/>
      </rPr>
      <t>2023</t>
    </r>
    <r>
      <rPr>
        <sz val="12"/>
        <color rgb="FF000000"/>
        <rFont val="仿宋_GB2312"/>
        <charset val="134"/>
      </rPr>
      <t>年耕地“进出平衡”总体方案编制工作。</t>
    </r>
  </si>
  <si>
    <r>
      <rPr>
        <sz val="12"/>
        <color rgb="FF000000"/>
        <rFont val="Times New Roman"/>
        <charset val="134"/>
      </rPr>
      <t>1.</t>
    </r>
    <r>
      <rPr>
        <sz val="12"/>
        <color rgb="FF000000"/>
        <rFont val="仿宋_GB2312"/>
        <charset val="134"/>
      </rPr>
      <t>结合</t>
    </r>
    <r>
      <rPr>
        <sz val="12"/>
        <color rgb="FF000000"/>
        <rFont val="Times New Roman"/>
        <charset val="134"/>
      </rPr>
      <t>2022</t>
    </r>
    <r>
      <rPr>
        <sz val="12"/>
        <color rgb="FF000000"/>
        <rFont val="仿宋_GB2312"/>
        <charset val="134"/>
      </rPr>
      <t>年度国土变更调查工作，发函督促县区政府开展耕地流出问题排查整改，积极找回流失耕地。根据</t>
    </r>
    <r>
      <rPr>
        <sz val="12"/>
        <color rgb="FF000000"/>
        <rFont val="Times New Roman"/>
        <charset val="134"/>
      </rPr>
      <t>2022</t>
    </r>
    <r>
      <rPr>
        <sz val="12"/>
        <color rgb="FF000000"/>
        <rFont val="仿宋_GB2312"/>
        <charset val="134"/>
      </rPr>
      <t>年国土变更调查初步上报成果，我市耕地面积</t>
    </r>
    <r>
      <rPr>
        <sz val="12"/>
        <color rgb="FF000000"/>
        <rFont val="Times New Roman"/>
        <charset val="134"/>
      </rPr>
      <t>249</t>
    </r>
    <r>
      <rPr>
        <sz val="12"/>
        <color rgb="FF000000"/>
        <rFont val="仿宋_GB2312"/>
        <charset val="134"/>
      </rPr>
      <t>万亩，完成省下达我市的</t>
    </r>
    <r>
      <rPr>
        <sz val="12"/>
        <color rgb="FF000000"/>
        <rFont val="Times New Roman"/>
        <charset val="134"/>
      </rPr>
      <t>245.46</t>
    </r>
    <r>
      <rPr>
        <sz val="12"/>
        <color rgb="FF000000"/>
        <rFont val="仿宋_GB2312"/>
        <charset val="134"/>
      </rPr>
      <t>万亩耕地保有量任务；</t>
    </r>
    <r>
      <rPr>
        <sz val="12"/>
        <color rgb="FF000000"/>
        <rFont val="Times New Roman"/>
        <charset val="134"/>
      </rPr>
      <t>2.</t>
    </r>
    <r>
      <rPr>
        <sz val="12"/>
        <color rgb="FF000000"/>
        <rFont val="仿宋_GB2312"/>
        <charset val="134"/>
      </rPr>
      <t>根据省厅安排，开展全市耕地后备资源调查，并根据各县区资源禀赋分解下达各县区</t>
    </r>
    <r>
      <rPr>
        <sz val="12"/>
        <color rgb="FF000000"/>
        <rFont val="Times New Roman"/>
        <charset val="134"/>
      </rPr>
      <t>2023</t>
    </r>
    <r>
      <rPr>
        <sz val="12"/>
        <color rgb="FF000000"/>
        <rFont val="仿宋_GB2312"/>
        <charset val="134"/>
      </rPr>
      <t>年度补充耕地任务，督促各县区有计划实施补充耕地项目。积极到省厅协调落实了新建阜淮高铁项目淮北市濉溪县段补充耕地指标；</t>
    </r>
    <r>
      <rPr>
        <sz val="12"/>
        <color rgb="FF000000"/>
        <rFont val="Times New Roman"/>
        <charset val="134"/>
      </rPr>
      <t>3.</t>
    </r>
    <r>
      <rPr>
        <sz val="12"/>
        <color rgb="FF000000"/>
        <rFont val="仿宋_GB2312"/>
        <charset val="134"/>
      </rPr>
      <t>根据省耕地</t>
    </r>
    <r>
      <rPr>
        <sz val="12"/>
        <color rgb="FF000000"/>
        <rFont val="Times New Roman"/>
        <charset val="134"/>
      </rPr>
      <t>“</t>
    </r>
    <r>
      <rPr>
        <sz val="12"/>
        <color rgb="FF000000"/>
        <rFont val="仿宋_GB2312"/>
        <charset val="134"/>
      </rPr>
      <t>进出平衡</t>
    </r>
    <r>
      <rPr>
        <sz val="12"/>
        <color rgb="FF000000"/>
        <rFont val="Times New Roman"/>
        <charset val="134"/>
      </rPr>
      <t>”</t>
    </r>
    <r>
      <rPr>
        <sz val="12"/>
        <color rgb="FF000000"/>
        <rFont val="仿宋_GB2312"/>
        <charset val="134"/>
      </rPr>
      <t>编制指南，指导督促各县区开展了</t>
    </r>
    <r>
      <rPr>
        <sz val="12"/>
        <color rgb="FF000000"/>
        <rFont val="Times New Roman"/>
        <charset val="134"/>
      </rPr>
      <t>2023</t>
    </r>
    <r>
      <rPr>
        <sz val="12"/>
        <color rgb="FF000000"/>
        <rFont val="仿宋_GB2312"/>
        <charset val="134"/>
      </rPr>
      <t>年耕地</t>
    </r>
    <r>
      <rPr>
        <sz val="12"/>
        <color rgb="FF000000"/>
        <rFont val="Times New Roman"/>
        <charset val="134"/>
      </rPr>
      <t>“</t>
    </r>
    <r>
      <rPr>
        <sz val="12"/>
        <color rgb="FF000000"/>
        <rFont val="仿宋_GB2312"/>
        <charset val="134"/>
      </rPr>
      <t>进出平衡</t>
    </r>
    <r>
      <rPr>
        <sz val="12"/>
        <color rgb="FF000000"/>
        <rFont val="Times New Roman"/>
        <charset val="134"/>
      </rPr>
      <t>”</t>
    </r>
    <r>
      <rPr>
        <sz val="12"/>
        <color rgb="FF000000"/>
        <rFont val="仿宋_GB2312"/>
        <charset val="134"/>
      </rPr>
      <t>总体方案编制工作。</t>
    </r>
  </si>
  <si>
    <r>
      <rPr>
        <sz val="12"/>
        <color rgb="FF000000"/>
        <rFont val="仿宋_GB2312"/>
        <charset val="134"/>
      </rPr>
      <t>认真落实《淮北市国土空间生态修复规划（</t>
    </r>
    <r>
      <rPr>
        <sz val="12"/>
        <color rgb="FF000000"/>
        <rFont val="Times New Roman"/>
        <charset val="134"/>
      </rPr>
      <t>2021-2035</t>
    </r>
    <r>
      <rPr>
        <sz val="12"/>
        <color rgb="FF000000"/>
        <rFont val="仿宋_GB2312"/>
        <charset val="134"/>
      </rPr>
      <t>年）》，推进段园采煤沉陷区生态修复及绿色廊道建设，实施五沟镇、朔里镇等独立工矿区改造提升项目，打造生态修复</t>
    </r>
    <r>
      <rPr>
        <sz val="12"/>
        <color rgb="FF000000"/>
        <rFont val="Times New Roman"/>
        <charset val="134"/>
      </rPr>
      <t>“</t>
    </r>
    <r>
      <rPr>
        <sz val="12"/>
        <color rgb="FF000000"/>
        <rFont val="仿宋_GB2312"/>
        <charset val="134"/>
      </rPr>
      <t>淮北模式</t>
    </r>
    <r>
      <rPr>
        <sz val="12"/>
        <color rgb="FF000000"/>
        <rFont val="Times New Roman"/>
        <charset val="134"/>
      </rPr>
      <t>”</t>
    </r>
    <r>
      <rPr>
        <sz val="12"/>
        <color rgb="FF000000"/>
        <rFont val="仿宋_GB2312"/>
        <charset val="134"/>
      </rPr>
      <t>。</t>
    </r>
  </si>
  <si>
    <r>
      <rPr>
        <sz val="12"/>
        <rFont val="仿宋_GB2312"/>
        <charset val="134"/>
      </rPr>
      <t>推进《淮北市国土空间生态修复规划（</t>
    </r>
    <r>
      <rPr>
        <sz val="12"/>
        <rFont val="TimesNewRomanPSMT"/>
        <charset val="134"/>
      </rPr>
      <t>2021-2035</t>
    </r>
    <r>
      <rPr>
        <sz val="12"/>
        <rFont val="仿宋_GB2312"/>
        <charset val="134"/>
      </rPr>
      <t>年）》编制，完成规划文本编制。段园采煤沉陷区生态修复及绿色廊道项目开工建设。朔里镇、石台镇独立工矿区一期项目规划设计完成，段园镇独立工矿区项目加快实施。推进百善镇、五沟镇等独立工矿区改造提升项目设计、招投标等前期工作。</t>
    </r>
  </si>
  <si>
    <r>
      <rPr>
        <sz val="12"/>
        <color rgb="FF000000"/>
        <rFont val="仿宋_GB2312"/>
        <charset val="134"/>
      </rPr>
      <t>召开《淮北市国土空间生态修复规划（</t>
    </r>
    <r>
      <rPr>
        <sz val="12"/>
        <color rgb="FF000000"/>
        <rFont val="Times New Roman"/>
        <charset val="134"/>
      </rPr>
      <t>2021-2035</t>
    </r>
    <r>
      <rPr>
        <sz val="12"/>
        <color rgb="FF000000"/>
        <rFont val="仿宋_GB2312"/>
        <charset val="134"/>
      </rPr>
      <t>年）》初步成果研讨会，多次赴相关单位征求意见，根据相关单位意见对规划文本进行完善，加快推进编制进度。段园采煤沉陷区生态修复及绿色廊道项目进行土方施工。朔里镇、石台镇独立工矿区一期项目规划设计完成，段园镇兴国路、袁庄路、袁马路完成沥青铺设，正在进行绿化施工。百善镇、五沟镇等独立工矿区改造提升项目设计工作已完成，准备进行招投标工作。</t>
    </r>
  </si>
  <si>
    <r>
      <rPr>
        <sz val="12"/>
        <color rgb="FF000000"/>
        <rFont val="仿宋_GB2312"/>
        <charset val="134"/>
      </rPr>
      <t>基本解决房地产领域</t>
    </r>
    <r>
      <rPr>
        <sz val="12"/>
        <color rgb="FF000000"/>
        <rFont val="Times New Roman"/>
        <charset val="134"/>
      </rPr>
      <t>“</t>
    </r>
    <r>
      <rPr>
        <sz val="12"/>
        <color rgb="FF000000"/>
        <rFont val="仿宋_GB2312"/>
        <charset val="134"/>
      </rPr>
      <t>难办证</t>
    </r>
    <r>
      <rPr>
        <sz val="12"/>
        <color rgb="FF000000"/>
        <rFont val="Times New Roman"/>
        <charset val="134"/>
      </rPr>
      <t>”</t>
    </r>
    <r>
      <rPr>
        <sz val="12"/>
        <color rgb="FF000000"/>
        <rFont val="仿宋_GB2312"/>
        <charset val="134"/>
      </rPr>
      <t>问题，促进房地产业良性循环和健康发展。</t>
    </r>
  </si>
  <si>
    <r>
      <rPr>
        <sz val="12"/>
        <color theme="1"/>
        <rFont val="仿宋_GB2312"/>
        <charset val="134"/>
      </rPr>
      <t>已基本解决房地产领域</t>
    </r>
    <r>
      <rPr>
        <sz val="12"/>
        <color theme="1"/>
        <rFont val="TimesNewRomanPSMT"/>
        <charset val="134"/>
      </rPr>
      <t>“</t>
    </r>
    <r>
      <rPr>
        <sz val="12"/>
        <color theme="1"/>
        <rFont val="仿宋_GB2312"/>
        <charset val="134"/>
      </rPr>
      <t>难办证</t>
    </r>
    <r>
      <rPr>
        <sz val="12"/>
        <color theme="1"/>
        <rFont val="TimesNewRomanPSMT"/>
        <charset val="134"/>
      </rPr>
      <t>”</t>
    </r>
    <r>
      <rPr>
        <sz val="12"/>
        <color theme="1"/>
        <rFont val="仿宋_GB2312"/>
        <charset val="134"/>
      </rPr>
      <t>问题，所有业务办结时限全部两天内办结，进一步转作风强创新、提速增效。</t>
    </r>
  </si>
  <si>
    <r>
      <rPr>
        <sz val="12"/>
        <color rgb="FF000000"/>
        <rFont val="Times New Roman"/>
        <charset val="134"/>
      </rPr>
      <t>1.</t>
    </r>
    <r>
      <rPr>
        <sz val="12"/>
        <color rgb="FF000000"/>
        <rFont val="仿宋_GB2312"/>
        <charset val="134"/>
      </rPr>
      <t>房地产领域</t>
    </r>
    <r>
      <rPr>
        <sz val="12"/>
        <color rgb="FF000000"/>
        <rFont val="Times New Roman"/>
        <charset val="134"/>
      </rPr>
      <t>“</t>
    </r>
    <r>
      <rPr>
        <sz val="12"/>
        <color rgb="FF000000"/>
        <rFont val="仿宋_GB2312"/>
        <charset val="134"/>
      </rPr>
      <t>难办证</t>
    </r>
    <r>
      <rPr>
        <sz val="12"/>
        <color rgb="FF000000"/>
        <rFont val="Times New Roman"/>
        <charset val="134"/>
      </rPr>
      <t>”</t>
    </r>
    <r>
      <rPr>
        <sz val="12"/>
        <color rgb="FF000000"/>
        <rFont val="仿宋_GB2312"/>
        <charset val="134"/>
      </rPr>
      <t>问题已基本得到解决，持续巩固提升营商环境指标，所有业务办理提质提速增效；</t>
    </r>
    <r>
      <rPr>
        <sz val="12"/>
        <color rgb="FF000000"/>
        <rFont val="Times New Roman"/>
        <charset val="134"/>
      </rPr>
      <t>2.</t>
    </r>
    <r>
      <rPr>
        <sz val="12"/>
        <color rgb="FF000000"/>
        <rFont val="仿宋_GB2312"/>
        <charset val="134"/>
      </rPr>
      <t>进一步转作风强创新，积极开展不动产登记</t>
    </r>
    <r>
      <rPr>
        <sz val="12"/>
        <color rgb="FF000000"/>
        <rFont val="Times New Roman"/>
        <charset val="134"/>
      </rPr>
      <t>“</t>
    </r>
    <r>
      <rPr>
        <sz val="12"/>
        <color rgb="FF000000"/>
        <rFont val="仿宋_GB2312"/>
        <charset val="134"/>
      </rPr>
      <t>带押过户</t>
    </r>
    <r>
      <rPr>
        <sz val="12"/>
        <color rgb="FF000000"/>
        <rFont val="Times New Roman"/>
        <charset val="134"/>
      </rPr>
      <t>”</t>
    </r>
    <r>
      <rPr>
        <sz val="12"/>
        <color rgb="FF000000"/>
        <rFont val="仿宋_GB2312"/>
        <charset val="134"/>
      </rPr>
      <t>新模式。</t>
    </r>
  </si>
  <si>
    <t>生态环境质量指标完成省下达目标任务。</t>
  </si>
  <si>
    <t>市生态环境局</t>
  </si>
  <si>
    <r>
      <rPr>
        <sz val="12"/>
        <color theme="1"/>
        <rFont val="Times New Roman"/>
        <charset val="134"/>
      </rPr>
      <t>1.PM2.5</t>
    </r>
    <r>
      <rPr>
        <sz val="12"/>
        <color theme="1"/>
        <rFont val="仿宋_GB2312"/>
        <charset val="134"/>
      </rPr>
      <t>平均浓度：深入开展秋冬季攻坚行动，强化重污染天气联防联控；</t>
    </r>
    <r>
      <rPr>
        <sz val="12"/>
        <color theme="1"/>
        <rFont val="Times New Roman"/>
        <charset val="134"/>
      </rPr>
      <t>2.PM2.5</t>
    </r>
    <r>
      <rPr>
        <sz val="12"/>
        <color theme="1"/>
        <rFont val="仿宋_GB2312"/>
        <charset val="134"/>
      </rPr>
      <t>浓度年度目标完成情况：开展省级重点企业温室气体排放报告编制；开展细颗粒物和臭氧污染协同防控</t>
    </r>
    <r>
      <rPr>
        <sz val="12"/>
        <color theme="1"/>
        <rFont val="Times New Roman"/>
        <charset val="134"/>
      </rPr>
      <t>“</t>
    </r>
    <r>
      <rPr>
        <sz val="12"/>
        <color theme="1"/>
        <rFont val="仿宋_GB2312"/>
        <charset val="134"/>
      </rPr>
      <t>一市一策</t>
    </r>
    <r>
      <rPr>
        <sz val="12"/>
        <color theme="1"/>
        <rFont val="Times New Roman"/>
        <charset val="134"/>
      </rPr>
      <t>”</t>
    </r>
    <r>
      <rPr>
        <sz val="12"/>
        <color theme="1"/>
        <rFont val="仿宋_GB2312"/>
        <charset val="134"/>
      </rPr>
      <t>驻点跟踪研究工作；</t>
    </r>
    <r>
      <rPr>
        <sz val="12"/>
        <color theme="1"/>
        <rFont val="Times New Roman"/>
        <charset val="134"/>
      </rPr>
      <t>3.</t>
    </r>
    <r>
      <rPr>
        <sz val="12"/>
        <color theme="1"/>
        <rFont val="仿宋_GB2312"/>
        <charset val="134"/>
      </rPr>
      <t>空气质量优良天数比例：强化省级温室气体排放重点企业日常监管与执法检查；强化细颗粒物和臭氧污染协同防控，实施</t>
    </r>
    <r>
      <rPr>
        <sz val="12"/>
        <color theme="1"/>
        <rFont val="Times New Roman"/>
        <charset val="134"/>
      </rPr>
      <t>“</t>
    </r>
    <r>
      <rPr>
        <sz val="12"/>
        <color theme="1"/>
        <rFont val="仿宋_GB2312"/>
        <charset val="134"/>
      </rPr>
      <t>一市一策</t>
    </r>
    <r>
      <rPr>
        <sz val="12"/>
        <color theme="1"/>
        <rFont val="Times New Roman"/>
        <charset val="134"/>
      </rPr>
      <t>”</t>
    </r>
    <r>
      <rPr>
        <sz val="12"/>
        <color theme="1"/>
        <rFont val="仿宋_GB2312"/>
        <charset val="134"/>
      </rPr>
      <t>驻点跟踪研究工作；深入开展秋冬季攻坚行动，强化重污染天气联防联控；</t>
    </r>
    <r>
      <rPr>
        <sz val="12"/>
        <color theme="1"/>
        <rFont val="Times New Roman"/>
        <charset val="134"/>
      </rPr>
      <t>4.</t>
    </r>
    <r>
      <rPr>
        <sz val="12"/>
        <color theme="1"/>
        <rFont val="仿宋_GB2312"/>
        <charset val="134"/>
      </rPr>
      <t>秸秆焚烧：完成</t>
    </r>
    <r>
      <rPr>
        <sz val="12"/>
        <color theme="1"/>
        <rFont val="Times New Roman"/>
        <charset val="134"/>
      </rPr>
      <t>2022</t>
    </r>
    <r>
      <rPr>
        <sz val="12"/>
        <color theme="1"/>
        <rFont val="仿宋_GB2312"/>
        <charset val="134"/>
      </rPr>
      <t>年禁烧工作考核；</t>
    </r>
    <r>
      <rPr>
        <sz val="12"/>
        <color theme="1"/>
        <rFont val="Times New Roman"/>
        <charset val="134"/>
      </rPr>
      <t>5.</t>
    </r>
    <r>
      <rPr>
        <sz val="12"/>
        <color theme="1"/>
        <rFont val="仿宋_GB2312"/>
        <charset val="134"/>
      </rPr>
      <t>水环境质量：开展地表水量化考核，压实各县区、开发区治污主体责任；</t>
    </r>
    <r>
      <rPr>
        <sz val="12"/>
        <color theme="1"/>
        <rFont val="Times New Roman"/>
        <charset val="134"/>
      </rPr>
      <t>6.</t>
    </r>
    <r>
      <rPr>
        <sz val="12"/>
        <color theme="1"/>
        <rFont val="仿宋_GB2312"/>
        <charset val="134"/>
      </rPr>
      <t>土壤污染防治：落实建设用地再开发利用联动监管机制，强全市建设用地土壤污染状况调查；</t>
    </r>
    <r>
      <rPr>
        <sz val="12"/>
        <color theme="1"/>
        <rFont val="Times New Roman"/>
        <charset val="134"/>
      </rPr>
      <t>7.</t>
    </r>
    <r>
      <rPr>
        <sz val="12"/>
        <color theme="1"/>
        <rFont val="仿宋_GB2312"/>
        <charset val="134"/>
      </rPr>
      <t>突出环境问题整改：按照《淮北市贯彻落实第三轮安徽省生态环境保护督察报告整改方案》抓好省环保督察整改工作。</t>
    </r>
  </si>
  <si>
    <r>
      <rPr>
        <sz val="12"/>
        <rFont val="Times New Roman"/>
        <charset val="134"/>
      </rPr>
      <t>1.</t>
    </r>
    <r>
      <rPr>
        <sz val="12"/>
        <rFont val="仿宋_GB2312"/>
        <charset val="134"/>
      </rPr>
      <t>深入开展秋冬季大气污染攻坚行动，强化重污染天气区域联防联控，启动秋冬季重污染天气预警</t>
    </r>
    <r>
      <rPr>
        <sz val="12"/>
        <rFont val="Times New Roman"/>
        <charset val="134"/>
      </rPr>
      <t>1</t>
    </r>
    <r>
      <rPr>
        <sz val="12"/>
        <rFont val="仿宋_GB2312"/>
        <charset val="134"/>
      </rPr>
      <t>次，严格落实</t>
    </r>
    <r>
      <rPr>
        <sz val="12"/>
        <rFont val="Times New Roman"/>
        <charset val="134"/>
      </rPr>
      <t>“</t>
    </r>
    <r>
      <rPr>
        <sz val="12"/>
        <rFont val="仿宋_GB2312"/>
        <charset val="134"/>
      </rPr>
      <t>一厂一策</t>
    </r>
    <r>
      <rPr>
        <sz val="12"/>
        <rFont val="Times New Roman"/>
        <charset val="134"/>
      </rPr>
      <t>”</t>
    </r>
    <r>
      <rPr>
        <sz val="12"/>
        <rFont val="仿宋_GB2312"/>
        <charset val="134"/>
      </rPr>
      <t>重污染天气应急减排和差异化管控措施；</t>
    </r>
    <r>
      <rPr>
        <sz val="12"/>
        <rFont val="Times New Roman"/>
        <charset val="134"/>
      </rPr>
      <t>2.</t>
    </r>
    <r>
      <rPr>
        <sz val="12"/>
        <rFont val="仿宋_GB2312"/>
        <charset val="134"/>
      </rPr>
      <t>完成全市</t>
    </r>
    <r>
      <rPr>
        <sz val="12"/>
        <rFont val="Times New Roman"/>
        <charset val="134"/>
      </rPr>
      <t>8</t>
    </r>
    <r>
      <rPr>
        <sz val="12"/>
        <rFont val="仿宋_GB2312"/>
        <charset val="134"/>
      </rPr>
      <t>家燃煤发电企业碳排放报告编制及现场核查工作；深入开展细颗粒物和臭氧污染协同防控</t>
    </r>
    <r>
      <rPr>
        <sz val="12"/>
        <rFont val="Times New Roman"/>
        <charset val="134"/>
      </rPr>
      <t>“</t>
    </r>
    <r>
      <rPr>
        <sz val="12"/>
        <rFont val="仿宋_GB2312"/>
        <charset val="134"/>
      </rPr>
      <t>一市一策</t>
    </r>
    <r>
      <rPr>
        <sz val="12"/>
        <rFont val="Times New Roman"/>
        <charset val="134"/>
      </rPr>
      <t>”</t>
    </r>
    <r>
      <rPr>
        <sz val="12"/>
        <rFont val="仿宋_GB2312"/>
        <charset val="134"/>
      </rPr>
      <t>驻点跟踪研究工作；</t>
    </r>
    <r>
      <rPr>
        <sz val="12"/>
        <rFont val="Times New Roman"/>
        <charset val="134"/>
      </rPr>
      <t>3.</t>
    </r>
    <r>
      <rPr>
        <sz val="12"/>
        <rFont val="仿宋_GB2312"/>
        <charset val="134"/>
      </rPr>
      <t>严格落实日调度、周通报、月考核制度；召开空气质量分析日调度会，根据监测数据分析研判结果，部署工作任务；起草《淮北市减污降碳协同增效工作方案》。</t>
    </r>
    <r>
      <rPr>
        <sz val="12"/>
        <rFont val="Times New Roman"/>
        <charset val="134"/>
      </rPr>
      <t>2023</t>
    </r>
    <r>
      <rPr>
        <sz val="12"/>
        <rFont val="仿宋_GB2312"/>
        <charset val="134"/>
      </rPr>
      <t>年以来，我市</t>
    </r>
    <r>
      <rPr>
        <sz val="12"/>
        <rFont val="Times New Roman"/>
        <charset val="134"/>
      </rPr>
      <t>PM2.5</t>
    </r>
    <r>
      <rPr>
        <sz val="12"/>
        <rFont val="仿宋_GB2312"/>
        <charset val="134"/>
      </rPr>
      <t>平均浓度为</t>
    </r>
    <r>
      <rPr>
        <sz val="12"/>
        <rFont val="Times New Roman"/>
        <charset val="134"/>
      </rPr>
      <t>65.6</t>
    </r>
    <r>
      <rPr>
        <sz val="12"/>
        <rFont val="仿宋_GB2312"/>
        <charset val="134"/>
      </rPr>
      <t>微克</t>
    </r>
    <r>
      <rPr>
        <sz val="12"/>
        <rFont val="Times New Roman"/>
        <charset val="134"/>
      </rPr>
      <t>/</t>
    </r>
    <r>
      <rPr>
        <sz val="12"/>
        <rFont val="仿宋_GB2312"/>
        <charset val="134"/>
      </rPr>
      <t>立方米，较去年同期下降</t>
    </r>
    <r>
      <rPr>
        <sz val="12"/>
        <rFont val="Times New Roman"/>
        <charset val="134"/>
      </rPr>
      <t>8.5%</t>
    </r>
    <r>
      <rPr>
        <sz val="12"/>
        <rFont val="仿宋_GB2312"/>
        <charset val="134"/>
      </rPr>
      <t>、优良天数比例为</t>
    </r>
    <r>
      <rPr>
        <sz val="12"/>
        <rFont val="Times New Roman"/>
        <charset val="134"/>
      </rPr>
      <t>62.8%</t>
    </r>
    <r>
      <rPr>
        <sz val="12"/>
        <rFont val="仿宋_GB2312"/>
        <charset val="134"/>
      </rPr>
      <t>，较去年同期上升</t>
    </r>
    <r>
      <rPr>
        <sz val="12"/>
        <rFont val="Times New Roman"/>
        <charset val="134"/>
      </rPr>
      <t>4.7%</t>
    </r>
    <r>
      <rPr>
        <sz val="12"/>
        <rFont val="方正书宋_GBK"/>
        <charset val="134"/>
      </rPr>
      <t>；</t>
    </r>
    <r>
      <rPr>
        <sz val="12"/>
        <rFont val="Times New Roman"/>
        <charset val="134"/>
      </rPr>
      <t>4.</t>
    </r>
    <r>
      <rPr>
        <sz val="12"/>
        <rFont val="仿宋_GB2312"/>
        <charset val="134"/>
      </rPr>
      <t>印发《关于</t>
    </r>
    <r>
      <rPr>
        <sz val="12"/>
        <rFont val="Times New Roman"/>
        <charset val="134"/>
      </rPr>
      <t>2022</t>
    </r>
    <r>
      <rPr>
        <sz val="12"/>
        <rFont val="仿宋_GB2312"/>
        <charset val="134"/>
      </rPr>
      <t>年全市秸秆禁烧工作考核情况的通报》，完成</t>
    </r>
    <r>
      <rPr>
        <sz val="12"/>
        <rFont val="Times New Roman"/>
        <charset val="134"/>
      </rPr>
      <t>2022</t>
    </r>
    <r>
      <rPr>
        <sz val="12"/>
        <rFont val="仿宋_GB2312"/>
        <charset val="134"/>
      </rPr>
      <t>年禁烧工作考核；</t>
    </r>
    <r>
      <rPr>
        <sz val="12"/>
        <rFont val="Times New Roman"/>
        <charset val="134"/>
      </rPr>
      <t>5.</t>
    </r>
    <r>
      <rPr>
        <sz val="12"/>
        <rFont val="仿宋_GB2312"/>
        <charset val="134"/>
      </rPr>
      <t>开展地表水量化考核，严格落实</t>
    </r>
    <r>
      <rPr>
        <sz val="12"/>
        <rFont val="Times New Roman"/>
        <charset val="134"/>
      </rPr>
      <t>“</t>
    </r>
    <r>
      <rPr>
        <sz val="12"/>
        <rFont val="仿宋_GB2312"/>
        <charset val="134"/>
      </rPr>
      <t>日调度、周通报、月考核</t>
    </r>
    <r>
      <rPr>
        <sz val="12"/>
        <rFont val="Times New Roman"/>
        <charset val="134"/>
      </rPr>
      <t>”</t>
    </r>
    <r>
      <rPr>
        <sz val="12"/>
        <rFont val="仿宋_GB2312"/>
        <charset val="134"/>
      </rPr>
      <t>，通过下发交办清单对各项交办任务进行调度，按月对各项考核指标反馈情况进行综合评价，实行清单化，闭环式管理；</t>
    </r>
    <r>
      <rPr>
        <sz val="12"/>
        <rFont val="Times New Roman"/>
        <charset val="134"/>
      </rPr>
      <t>6.</t>
    </r>
    <r>
      <rPr>
        <sz val="12"/>
        <rFont val="仿宋_GB2312"/>
        <charset val="134"/>
      </rPr>
      <t>已召开会商会议，已落实建设用地再开发利用联动监管机制，强调全市建设用地土壤污染状况调查工作要落实落细。</t>
    </r>
    <r>
      <rPr>
        <sz val="12"/>
        <rFont val="Times New Roman"/>
        <charset val="134"/>
      </rPr>
      <t>“</t>
    </r>
    <r>
      <rPr>
        <sz val="12"/>
        <rFont val="仿宋_GB2312"/>
        <charset val="134"/>
      </rPr>
      <t>一住两公</t>
    </r>
    <r>
      <rPr>
        <sz val="12"/>
        <rFont val="Times New Roman"/>
        <charset val="134"/>
      </rPr>
      <t>”</t>
    </r>
    <r>
      <rPr>
        <sz val="12"/>
        <rFont val="仿宋_GB2312"/>
        <charset val="134"/>
      </rPr>
      <t>类型地块的土壤污染调查工作正在有序推进中；</t>
    </r>
    <r>
      <rPr>
        <sz val="12"/>
        <rFont val="Times New Roman"/>
        <charset val="134"/>
      </rPr>
      <t>7.</t>
    </r>
    <r>
      <rPr>
        <sz val="12"/>
        <rFont val="仿宋_GB2312"/>
        <charset val="134"/>
      </rPr>
      <t>按照《淮北市贯彻落实第三轮安徽省生态环境保护督察报告整改方案》有序推进省环保督察整改工作。</t>
    </r>
  </si>
  <si>
    <t>突出抓好中央、省环保督察反馈问题整改，高标准完成整改任务。</t>
  </si>
  <si>
    <r>
      <rPr>
        <sz val="12"/>
        <color rgb="FF000000"/>
        <rFont val="Times New Roman"/>
        <charset val="134"/>
      </rPr>
      <t>1.</t>
    </r>
    <r>
      <rPr>
        <sz val="12"/>
        <color rgb="FF000000"/>
        <rFont val="仿宋_GB2312"/>
        <charset val="134"/>
      </rPr>
      <t>牵头制订《淮北市贯彻落实第三轮安徽省生态环境保护督察报告整改方案》并召开专题推进会议进行部署安排；</t>
    </r>
    <r>
      <rPr>
        <sz val="12"/>
        <color rgb="FF000000"/>
        <rFont val="Times New Roman"/>
        <charset val="134"/>
      </rPr>
      <t>2.</t>
    </r>
    <r>
      <rPr>
        <sz val="12"/>
        <color rgb="FF000000"/>
        <rFont val="仿宋_GB2312"/>
        <charset val="134"/>
      </rPr>
      <t>整改方案中</t>
    </r>
    <r>
      <rPr>
        <sz val="12"/>
        <color rgb="FF000000"/>
        <rFont val="Times New Roman"/>
        <charset val="134"/>
      </rPr>
      <t>2023</t>
    </r>
    <r>
      <rPr>
        <sz val="12"/>
        <color rgb="FF000000"/>
        <rFont val="仿宋_GB2312"/>
        <charset val="134"/>
      </rPr>
      <t>年</t>
    </r>
    <r>
      <rPr>
        <sz val="12"/>
        <color rgb="FF000000"/>
        <rFont val="Times New Roman"/>
        <charset val="134"/>
      </rPr>
      <t>3</t>
    </r>
    <r>
      <rPr>
        <sz val="12"/>
        <color rgb="FF000000"/>
        <rFont val="仿宋_GB2312"/>
        <charset val="134"/>
      </rPr>
      <t>月底需完成的</t>
    </r>
    <r>
      <rPr>
        <sz val="12"/>
        <color rgb="FF000000"/>
        <rFont val="Times New Roman"/>
        <charset val="134"/>
      </rPr>
      <t>4</t>
    </r>
    <r>
      <rPr>
        <sz val="12"/>
        <color rgb="FF000000"/>
        <rFont val="仿宋_GB2312"/>
        <charset val="134"/>
      </rPr>
      <t>个问题全部验收销号；</t>
    </r>
    <r>
      <rPr>
        <sz val="12"/>
        <color rgb="FF000000"/>
        <rFont val="Times New Roman"/>
        <charset val="134"/>
      </rPr>
      <t>3.</t>
    </r>
    <r>
      <rPr>
        <sz val="12"/>
        <color rgb="FF000000"/>
        <rFont val="仿宋_GB2312"/>
        <charset val="134"/>
      </rPr>
      <t>督察期间交办的</t>
    </r>
    <r>
      <rPr>
        <sz val="12"/>
        <color rgb="FF000000"/>
        <rFont val="Times New Roman"/>
        <charset val="134"/>
      </rPr>
      <t>140</t>
    </r>
    <r>
      <rPr>
        <sz val="12"/>
        <color rgb="FF000000"/>
        <rFont val="仿宋_GB2312"/>
        <charset val="134"/>
      </rPr>
      <t>件信访件全部完成验收销号。</t>
    </r>
  </si>
  <si>
    <r>
      <rPr>
        <sz val="12"/>
        <rFont val="Times New Roman"/>
        <charset val="134"/>
      </rPr>
      <t>1.</t>
    </r>
    <r>
      <rPr>
        <sz val="12"/>
        <rFont val="仿宋_GB2312"/>
        <charset val="134"/>
      </rPr>
      <t>待省委省政府审批后制定印发《淮北市贯彻落实第三轮安徽省生态环境保护督察报告整改方案》并召开专题推进会议进行部署安排；</t>
    </r>
    <r>
      <rPr>
        <sz val="12"/>
        <rFont val="Times New Roman"/>
        <charset val="134"/>
      </rPr>
      <t>2.</t>
    </r>
    <r>
      <rPr>
        <sz val="12"/>
        <rFont val="仿宋_GB2312"/>
        <charset val="134"/>
      </rPr>
      <t>整改方案中</t>
    </r>
    <r>
      <rPr>
        <sz val="12"/>
        <rFont val="Times New Roman"/>
        <charset val="134"/>
      </rPr>
      <t>2023</t>
    </r>
    <r>
      <rPr>
        <sz val="12"/>
        <rFont val="仿宋_GB2312"/>
        <charset val="134"/>
      </rPr>
      <t>年</t>
    </r>
    <r>
      <rPr>
        <sz val="12"/>
        <rFont val="Times New Roman"/>
        <charset val="134"/>
      </rPr>
      <t>3</t>
    </r>
    <r>
      <rPr>
        <sz val="12"/>
        <rFont val="仿宋_GB2312"/>
        <charset val="134"/>
      </rPr>
      <t>月底需完成的</t>
    </r>
    <r>
      <rPr>
        <sz val="12"/>
        <rFont val="Times New Roman"/>
        <charset val="134"/>
      </rPr>
      <t>4</t>
    </r>
    <r>
      <rPr>
        <sz val="12"/>
        <rFont val="仿宋_GB2312"/>
        <charset val="134"/>
      </rPr>
      <t>个问题，蓝宇选煤厂已验收销号，无人机、城西沟、大气污染已完成初验，月底全部验收销号；</t>
    </r>
    <r>
      <rPr>
        <sz val="12"/>
        <rFont val="Times New Roman"/>
        <charset val="134"/>
      </rPr>
      <t>3.</t>
    </r>
    <r>
      <rPr>
        <sz val="12"/>
        <rFont val="仿宋_GB2312"/>
        <charset val="134"/>
      </rPr>
      <t>已完成督察期间交办的</t>
    </r>
    <r>
      <rPr>
        <sz val="12"/>
        <rFont val="Times New Roman"/>
        <charset val="134"/>
      </rPr>
      <t>140</t>
    </r>
    <r>
      <rPr>
        <sz val="12"/>
        <rFont val="仿宋_GB2312"/>
        <charset val="134"/>
      </rPr>
      <t>件信访件的验收销号。</t>
    </r>
  </si>
  <si>
    <r>
      <rPr>
        <sz val="12"/>
        <color rgb="FF000000"/>
        <rFont val="仿宋_GB2312"/>
        <charset val="134"/>
      </rPr>
      <t>严格落实《扬尘污染防治管理办法》，推动重点行业、重点领域大气污染深度治理，确保重点企业污染物排放下降</t>
    </r>
    <r>
      <rPr>
        <sz val="12"/>
        <color rgb="FF000000"/>
        <rFont val="Times New Roman"/>
        <charset val="134"/>
      </rPr>
      <t>6%</t>
    </r>
    <r>
      <rPr>
        <sz val="12"/>
        <color rgb="FF000000"/>
        <rFont val="仿宋_GB2312"/>
        <charset val="134"/>
      </rPr>
      <t>以上，</t>
    </r>
    <r>
      <rPr>
        <sz val="12"/>
        <color rgb="FF000000"/>
        <rFont val="Times New Roman"/>
        <charset val="134"/>
      </rPr>
      <t>PM</t>
    </r>
    <r>
      <rPr>
        <vertAlign val="subscript"/>
        <sz val="12"/>
        <color rgb="FF000000"/>
        <rFont val="Times New Roman"/>
        <charset val="134"/>
      </rPr>
      <t>2.5</t>
    </r>
    <r>
      <rPr>
        <sz val="12"/>
        <color rgb="FF000000"/>
        <rFont val="仿宋_GB2312"/>
        <charset val="134"/>
      </rPr>
      <t>平均浓度和优良天数比例完成省定目标。</t>
    </r>
  </si>
  <si>
    <t>严格落实《市扬尘污染防治管理办法》，强化部门联动，加强联合执法。推动重点行业、重点领域大气污染深度治理，推动水泥行业超低排放改造。</t>
  </si>
  <si>
    <r>
      <rPr>
        <sz val="12"/>
        <rFont val="仿宋_GB2312"/>
        <charset val="134"/>
      </rPr>
      <t>严格落实《淮北市扬尘污染防治管理办法》，成立扬尘专班，加强部门联动，常态化开展联合执法</t>
    </r>
    <r>
      <rPr>
        <sz val="12"/>
        <rFont val="Times New Roman"/>
        <charset val="134"/>
      </rPr>
      <t>9</t>
    </r>
    <r>
      <rPr>
        <sz val="12"/>
        <rFont val="仿宋_GB2312"/>
        <charset val="134"/>
      </rPr>
      <t>次，狠抓重点区域，推进线上线下一体化监管；下发环境问题整改督办函</t>
    </r>
    <r>
      <rPr>
        <sz val="12"/>
        <rFont val="Times New Roman"/>
        <charset val="134"/>
      </rPr>
      <t>11</t>
    </r>
    <r>
      <rPr>
        <sz val="12"/>
        <rFont val="仿宋_GB2312"/>
        <charset val="134"/>
      </rPr>
      <t>个、转办单</t>
    </r>
    <r>
      <rPr>
        <sz val="12"/>
        <rFont val="Times New Roman"/>
        <charset val="134"/>
      </rPr>
      <t>8</t>
    </r>
    <r>
      <rPr>
        <sz val="12"/>
        <rFont val="仿宋_GB2312"/>
        <charset val="134"/>
      </rPr>
      <t>个，督促环境问题尽快落实整改；推动众城水泥加快超低排放改造进度，减少本地污染。</t>
    </r>
  </si>
  <si>
    <t>开展老濉河、洪碱河、龙河等重点河段流域治理，持续改善水环境质量。</t>
  </si>
  <si>
    <r>
      <rPr>
        <sz val="12"/>
        <color rgb="FF000000"/>
        <rFont val="Times New Roman"/>
        <charset val="134"/>
      </rPr>
      <t>1.</t>
    </r>
    <r>
      <rPr>
        <sz val="12"/>
        <color rgb="FF000000"/>
        <rFont val="仿宋_GB2312"/>
        <charset val="134"/>
      </rPr>
      <t>开展河道巡查，发现问题及时交办；</t>
    </r>
    <r>
      <rPr>
        <sz val="12"/>
        <color rgb="FF000000"/>
        <rFont val="Times New Roman"/>
        <charset val="134"/>
      </rPr>
      <t>2.</t>
    </r>
    <r>
      <rPr>
        <sz val="12"/>
        <color rgb="FF000000"/>
        <rFont val="仿宋_GB2312"/>
        <charset val="134"/>
      </rPr>
      <t>开展水质监测，发现异常及时溯源、排查、整治。</t>
    </r>
  </si>
  <si>
    <r>
      <rPr>
        <sz val="12"/>
        <rFont val="Times New Roman"/>
        <charset val="134"/>
      </rPr>
      <t>1.</t>
    </r>
    <r>
      <rPr>
        <sz val="12"/>
        <rFont val="仿宋_GB2312"/>
        <charset val="134"/>
      </rPr>
      <t>对岱河杜集段全流域开展无人机巡航，发现问题已交办区政府溯源、排查、整治；</t>
    </r>
    <r>
      <rPr>
        <sz val="12"/>
        <rFont val="Times New Roman"/>
        <charset val="134"/>
      </rPr>
      <t>2.</t>
    </r>
    <r>
      <rPr>
        <sz val="12"/>
        <rFont val="仿宋_GB2312"/>
        <charset val="134"/>
      </rPr>
      <t>对濉河、沱河、浍河和</t>
    </r>
    <r>
      <rPr>
        <sz val="12"/>
        <rFont val="方正书宋_GBK"/>
        <charset val="134"/>
      </rPr>
      <t>澥</t>
    </r>
    <r>
      <rPr>
        <sz val="12"/>
        <rFont val="仿宋_GB2312"/>
        <charset val="134"/>
      </rPr>
      <t>河重点断面开展水质监测。</t>
    </r>
  </si>
  <si>
    <t>扎实推进土壤污染治理和修复，完善固废处置设施，强化危废全过程管理，提升风险防范处置能力。</t>
  </si>
  <si>
    <r>
      <rPr>
        <sz val="12"/>
        <color rgb="FF000000"/>
        <rFont val="仿宋_GB2312"/>
        <charset val="134"/>
      </rPr>
      <t>与市自然资源和规划局联动监管机制，强化污染地块联合监管。评估</t>
    </r>
    <r>
      <rPr>
        <sz val="12"/>
        <color rgb="FF000000"/>
        <rFont val="Times New Roman"/>
        <charset val="134"/>
      </rPr>
      <t>35</t>
    </r>
    <r>
      <rPr>
        <sz val="12"/>
        <color rgb="FF000000"/>
        <rFont val="仿宋_GB2312"/>
        <charset val="134"/>
      </rPr>
      <t>家工业企业产废单位、</t>
    </r>
    <r>
      <rPr>
        <sz val="12"/>
        <color rgb="FF000000"/>
        <rFont val="Times New Roman"/>
        <charset val="134"/>
      </rPr>
      <t>3</t>
    </r>
    <r>
      <rPr>
        <sz val="12"/>
        <color rgb="FF000000"/>
        <rFont val="仿宋_GB2312"/>
        <charset val="134"/>
      </rPr>
      <t>家医疗机构、</t>
    </r>
    <r>
      <rPr>
        <sz val="12"/>
        <color rgb="FF000000"/>
        <rFont val="Times New Roman"/>
        <charset val="134"/>
      </rPr>
      <t>2</t>
    </r>
    <r>
      <rPr>
        <sz val="12"/>
        <color rgb="FF000000"/>
        <rFont val="仿宋_GB2312"/>
        <charset val="134"/>
      </rPr>
      <t>家经营单位。</t>
    </r>
  </si>
  <si>
    <r>
      <rPr>
        <sz val="12"/>
        <rFont val="仿宋_GB2312"/>
        <charset val="134"/>
      </rPr>
      <t>组织召开</t>
    </r>
    <r>
      <rPr>
        <sz val="12"/>
        <rFont val="Times New Roman"/>
        <charset val="134"/>
      </rPr>
      <t>2023</t>
    </r>
    <r>
      <rPr>
        <sz val="12"/>
        <rFont val="仿宋_GB2312"/>
        <charset val="134"/>
      </rPr>
      <t>年全市重点建设用地安全利用工作联席会议。制定并下发《关于开展</t>
    </r>
    <r>
      <rPr>
        <sz val="12"/>
        <rFont val="Times New Roman"/>
        <charset val="134"/>
      </rPr>
      <t>2023</t>
    </r>
    <r>
      <rPr>
        <sz val="12"/>
        <rFont val="仿宋_GB2312"/>
        <charset val="134"/>
      </rPr>
      <t>年度淮北市危险废物规范化管理检查工作的通知》（淮环函〔</t>
    </r>
    <r>
      <rPr>
        <sz val="12"/>
        <rFont val="Times New Roman"/>
        <charset val="134"/>
      </rPr>
      <t>2023</t>
    </r>
    <r>
      <rPr>
        <sz val="12"/>
        <rFont val="仿宋_GB2312"/>
        <charset val="134"/>
      </rPr>
      <t>〕</t>
    </r>
    <r>
      <rPr>
        <sz val="12"/>
        <rFont val="Times New Roman"/>
        <charset val="134"/>
      </rPr>
      <t>27</t>
    </r>
    <r>
      <rPr>
        <sz val="12"/>
        <rFont val="仿宋_GB2312"/>
        <charset val="134"/>
      </rPr>
      <t>号）、《关于印发</t>
    </r>
    <r>
      <rPr>
        <sz val="12"/>
        <rFont val="Times New Roman"/>
        <charset val="134"/>
      </rPr>
      <t>&lt;2023</t>
    </r>
    <r>
      <rPr>
        <sz val="12"/>
        <rFont val="仿宋_GB2312"/>
        <charset val="134"/>
      </rPr>
      <t>年度淮北市危险废物规范化环境管理评估工作方案</t>
    </r>
    <r>
      <rPr>
        <sz val="12"/>
        <rFont val="Times New Roman"/>
        <charset val="134"/>
      </rPr>
      <t>&gt;</t>
    </r>
    <r>
      <rPr>
        <sz val="12"/>
        <rFont val="仿宋_GB2312"/>
        <charset val="134"/>
      </rPr>
      <t>的通知》（淮环函〔</t>
    </r>
    <r>
      <rPr>
        <sz val="12"/>
        <rFont val="Times New Roman"/>
        <charset val="134"/>
      </rPr>
      <t>2023</t>
    </r>
    <r>
      <rPr>
        <sz val="12"/>
        <rFont val="仿宋_GB2312"/>
        <charset val="134"/>
      </rPr>
      <t>〕</t>
    </r>
    <r>
      <rPr>
        <sz val="12"/>
        <rFont val="Times New Roman"/>
        <charset val="134"/>
      </rPr>
      <t>37</t>
    </r>
    <r>
      <rPr>
        <sz val="12"/>
        <rFont val="仿宋_GB2312"/>
        <charset val="134"/>
      </rPr>
      <t>号）文件。已对我市</t>
    </r>
    <r>
      <rPr>
        <sz val="12"/>
        <rFont val="Times New Roman"/>
        <charset val="134"/>
      </rPr>
      <t>35</t>
    </r>
    <r>
      <rPr>
        <sz val="12"/>
        <rFont val="仿宋_GB2312"/>
        <charset val="134"/>
      </rPr>
      <t>家工业企业、</t>
    </r>
    <r>
      <rPr>
        <sz val="12"/>
        <rFont val="Times New Roman"/>
        <charset val="134"/>
      </rPr>
      <t>3</t>
    </r>
    <r>
      <rPr>
        <sz val="12"/>
        <rFont val="仿宋_GB2312"/>
        <charset val="134"/>
      </rPr>
      <t>家医疗机构、</t>
    </r>
    <r>
      <rPr>
        <sz val="12"/>
        <rFont val="Times New Roman"/>
        <charset val="134"/>
      </rPr>
      <t>2</t>
    </r>
    <r>
      <rPr>
        <sz val="12"/>
        <rFont val="仿宋_GB2312"/>
        <charset val="134"/>
      </rPr>
      <t>家经营单位完成危险废物规范化环境评估，对现场检查发现的问题，督促企业限期完成整改。</t>
    </r>
  </si>
  <si>
    <t>积极推进城市更新、城乡地表水厂等重点项目，不断改善城乡居民生活环境。</t>
  </si>
  <si>
    <t>市住房和城乡
建设局</t>
  </si>
  <si>
    <r>
      <rPr>
        <sz val="12"/>
        <color rgb="FF000000"/>
        <rFont val="Times New Roman"/>
        <charset val="134"/>
      </rPr>
      <t>1.</t>
    </r>
    <r>
      <rPr>
        <sz val="12"/>
        <color rgb="FF000000"/>
        <rFont val="仿宋_GB2312"/>
        <charset val="134"/>
      </rPr>
      <t>老旧小区改造、市政设施提升改造项目开工建设；</t>
    </r>
    <r>
      <rPr>
        <sz val="12"/>
        <color rgb="FF000000"/>
        <rFont val="Times New Roman"/>
        <charset val="134"/>
      </rPr>
      <t>2.</t>
    </r>
    <r>
      <rPr>
        <sz val="12"/>
        <color rgb="FF000000"/>
        <rFont val="仿宋_GB2312"/>
        <charset val="134"/>
      </rPr>
      <t>提请市政府出台《关于淮北市城市更新领导小组成员调整的同志》文件；</t>
    </r>
    <r>
      <rPr>
        <sz val="12"/>
        <color rgb="FF000000"/>
        <rFont val="Times New Roman"/>
        <charset val="134"/>
      </rPr>
      <t>3.</t>
    </r>
    <r>
      <rPr>
        <sz val="12"/>
        <color rgb="FF000000"/>
        <rFont val="仿宋_GB2312"/>
        <charset val="134"/>
      </rPr>
      <t>督促市水务集团加快城乡地表水厂及配套管网初步设计及评审；推进凤凰山加压泵站设计和招标工作。</t>
    </r>
  </si>
  <si>
    <r>
      <rPr>
        <sz val="12"/>
        <color rgb="FF000000"/>
        <rFont val="Times New Roman"/>
        <charset val="134"/>
      </rPr>
      <t xml:space="preserve">1. </t>
    </r>
    <r>
      <rPr>
        <sz val="12"/>
        <color rgb="FF000000"/>
        <rFont val="仿宋_GB2312"/>
        <charset val="134"/>
      </rPr>
      <t>濉溪县、相山区、杜集区、烈山区已完成老旧小区改造等项目招标并开工；</t>
    </r>
    <r>
      <rPr>
        <sz val="12"/>
        <color rgb="FF000000"/>
        <rFont val="Times New Roman"/>
        <charset val="134"/>
      </rPr>
      <t>2.</t>
    </r>
    <r>
      <rPr>
        <sz val="12"/>
        <color rgb="FF000000"/>
        <rFont val="仿宋_GB2312"/>
        <charset val="134"/>
      </rPr>
      <t>城市更新工作领导小组调整有关文件已报市政府提请出台，正在进行政府签发程序；</t>
    </r>
    <r>
      <rPr>
        <sz val="12"/>
        <color rgb="FF000000"/>
        <rFont val="Times New Roman"/>
        <charset val="134"/>
      </rPr>
      <t>3.</t>
    </r>
    <r>
      <rPr>
        <sz val="12"/>
        <color rgb="FF000000"/>
        <rFont val="仿宋_GB2312"/>
        <charset val="134"/>
      </rPr>
      <t>每周召开重点项目调度会，督促市水务集团加快城乡地表水厂及配套管网项目建设，配套供水管网工程</t>
    </r>
    <r>
      <rPr>
        <sz val="12"/>
        <color rgb="FF000000"/>
        <rFont val="Times New Roman"/>
        <charset val="134"/>
      </rPr>
      <t>-</t>
    </r>
    <r>
      <rPr>
        <sz val="12"/>
        <color rgb="FF000000"/>
        <rFont val="仿宋_GB2312"/>
        <charset val="134"/>
      </rPr>
      <t>凤凰山水厂改造项目施工图审查已结束，招标文件公管局已审查完毕，准备挂网招标，地表水厂围墙施工已进场。</t>
    </r>
  </si>
  <si>
    <r>
      <rPr>
        <sz val="12"/>
        <color rgb="FF000000"/>
        <rFont val="仿宋_GB2312"/>
        <charset val="134"/>
      </rPr>
      <t>大力支持建筑业发展，积极培育引进一级资质企业，全年新增建筑业企业</t>
    </r>
    <r>
      <rPr>
        <sz val="12"/>
        <color rgb="FF000000"/>
        <rFont val="Times New Roman"/>
        <charset val="134"/>
      </rPr>
      <t>50</t>
    </r>
    <r>
      <rPr>
        <sz val="12"/>
        <color rgb="FF000000"/>
        <rFont val="仿宋_GB2312"/>
        <charset val="134"/>
      </rPr>
      <t>家。</t>
    </r>
  </si>
  <si>
    <r>
      <rPr>
        <sz val="12"/>
        <color rgb="FF000000"/>
        <rFont val="仿宋_GB2312"/>
        <charset val="134"/>
      </rPr>
      <t>新增建筑业企业</t>
    </r>
    <r>
      <rPr>
        <sz val="12"/>
        <color rgb="FF000000"/>
        <rFont val="Times New Roman"/>
        <charset val="134"/>
      </rPr>
      <t>5</t>
    </r>
    <r>
      <rPr>
        <sz val="12"/>
        <color rgb="FF000000"/>
        <rFont val="仿宋_GB2312"/>
        <charset val="134"/>
      </rPr>
      <t>家。</t>
    </r>
  </si>
  <si>
    <r>
      <rPr>
        <sz val="12"/>
        <color rgb="FF000000"/>
        <rFont val="仿宋_GB2312"/>
        <charset val="134"/>
      </rPr>
      <t>一季度新增建筑业企业</t>
    </r>
    <r>
      <rPr>
        <sz val="12"/>
        <color rgb="FF000000"/>
        <rFont val="Times New Roman"/>
        <charset val="134"/>
      </rPr>
      <t>8</t>
    </r>
    <r>
      <rPr>
        <sz val="12"/>
        <color rgb="FF000000"/>
        <rFont val="仿宋_GB2312"/>
        <charset val="134"/>
      </rPr>
      <t>家，分别为：安徽领腾建设工程有限公司、安徽汇邦绿色矿业有限公司、淮北弘联建筑工程有限责任公司、安徽淮农工程建设有限责任公司、安徽相开路桥工程有限公司、安徽淮实新型建材有限公司、安徽淮福建筑工程有限公司。</t>
    </r>
  </si>
  <si>
    <r>
      <rPr>
        <sz val="12"/>
        <color rgb="FF000000"/>
        <rFont val="仿宋_GB2312"/>
        <charset val="134"/>
      </rPr>
      <t>改造老旧小区</t>
    </r>
    <r>
      <rPr>
        <sz val="12"/>
        <color rgb="FF000000"/>
        <rFont val="Times New Roman"/>
        <charset val="134"/>
      </rPr>
      <t>101</t>
    </r>
    <r>
      <rPr>
        <sz val="12"/>
        <color rgb="FF000000"/>
        <rFont val="仿宋_GB2312"/>
        <charset val="134"/>
      </rPr>
      <t>个、城镇棚户区住房</t>
    </r>
    <r>
      <rPr>
        <sz val="12"/>
        <color rgb="FF000000"/>
        <rFont val="Times New Roman"/>
        <charset val="134"/>
      </rPr>
      <t>900</t>
    </r>
    <r>
      <rPr>
        <sz val="12"/>
        <color rgb="FF000000"/>
        <rFont val="仿宋_GB2312"/>
        <charset val="134"/>
      </rPr>
      <t>套，发展保障性租赁住房</t>
    </r>
    <r>
      <rPr>
        <sz val="12"/>
        <color rgb="FF000000"/>
        <rFont val="Times New Roman"/>
        <charset val="134"/>
      </rPr>
      <t>439</t>
    </r>
    <r>
      <rPr>
        <sz val="12"/>
        <color rgb="FF000000"/>
        <rFont val="仿宋_GB2312"/>
        <charset val="134"/>
      </rPr>
      <t>套，新建口袋公园</t>
    </r>
    <r>
      <rPr>
        <sz val="12"/>
        <color rgb="FF000000"/>
        <rFont val="Times New Roman"/>
        <charset val="134"/>
      </rPr>
      <t>3</t>
    </r>
    <r>
      <rPr>
        <sz val="12"/>
        <color rgb="FF000000"/>
        <rFont val="仿宋_GB2312"/>
        <charset val="134"/>
      </rPr>
      <t>处。</t>
    </r>
  </si>
  <si>
    <r>
      <rPr>
        <sz val="12"/>
        <color rgb="FF000000"/>
        <rFont val="Times New Roman"/>
        <charset val="134"/>
      </rPr>
      <t>1.</t>
    </r>
    <r>
      <rPr>
        <sz val="12"/>
        <color rgb="FF000000"/>
        <rFont val="仿宋_GB2312"/>
        <charset val="134"/>
      </rPr>
      <t>濉溪县、相山区、杜集区、烈山区完成老旧小区招标并开工；</t>
    </r>
    <r>
      <rPr>
        <sz val="12"/>
        <color rgb="FF000000"/>
        <rFont val="Times New Roman"/>
        <charset val="134"/>
      </rPr>
      <t>2.</t>
    </r>
    <r>
      <rPr>
        <sz val="12"/>
        <color rgb="FF000000"/>
        <rFont val="仿宋_GB2312"/>
        <charset val="134"/>
      </rPr>
      <t>实施筹集</t>
    </r>
    <r>
      <rPr>
        <sz val="12"/>
        <color rgb="FF000000"/>
        <rFont val="Times New Roman"/>
        <charset val="134"/>
      </rPr>
      <t>439</t>
    </r>
    <r>
      <rPr>
        <sz val="12"/>
        <color rgb="FF000000"/>
        <rFont val="仿宋_GB2312"/>
        <charset val="134"/>
      </rPr>
      <t>套保障性租赁住房；推进棚户区改造新开工任务；</t>
    </r>
    <r>
      <rPr>
        <sz val="12"/>
        <color rgb="FF000000"/>
        <rFont val="Times New Roman"/>
        <charset val="134"/>
      </rPr>
      <t>3.</t>
    </r>
    <r>
      <rPr>
        <sz val="12"/>
        <color rgb="FF000000"/>
        <rFont val="仿宋_GB2312"/>
        <charset val="134"/>
      </rPr>
      <t>完成口袋公园前期筹备和招标工作。</t>
    </r>
  </si>
  <si>
    <r>
      <rPr>
        <sz val="12"/>
        <color rgb="FF000000"/>
        <rFont val="Times New Roman"/>
        <charset val="134"/>
      </rPr>
      <t>1.</t>
    </r>
    <r>
      <rPr>
        <sz val="12"/>
        <color rgb="FF000000"/>
        <rFont val="仿宋_GB2312"/>
        <charset val="134"/>
      </rPr>
      <t>濉溪县、相山区、杜集区、烈山区已完成老旧小区招标并开工。</t>
    </r>
    <r>
      <rPr>
        <sz val="12"/>
        <color rgb="FF000000"/>
        <rFont val="Times New Roman"/>
        <charset val="134"/>
      </rPr>
      <t>2.</t>
    </r>
    <r>
      <rPr>
        <sz val="12"/>
        <color rgb="FF000000"/>
        <rFont val="仿宋_GB2312"/>
        <charset val="134"/>
      </rPr>
      <t>保障性租赁住房</t>
    </r>
    <r>
      <rPr>
        <sz val="12"/>
        <color rgb="FF000000"/>
        <rFont val="Times New Roman"/>
        <charset val="134"/>
      </rPr>
      <t>439</t>
    </r>
    <r>
      <rPr>
        <sz val="12"/>
        <color rgb="FF000000"/>
        <rFont val="仿宋_GB2312"/>
        <charset val="134"/>
      </rPr>
      <t>套全部开工，棚户区改造住房新开工</t>
    </r>
    <r>
      <rPr>
        <sz val="12"/>
        <color rgb="FF000000"/>
        <rFont val="Times New Roman"/>
        <charset val="134"/>
      </rPr>
      <t>102</t>
    </r>
    <r>
      <rPr>
        <sz val="12"/>
        <color rgb="FF000000"/>
        <rFont val="仿宋_GB2312"/>
        <charset val="134"/>
      </rPr>
      <t>套。</t>
    </r>
    <r>
      <rPr>
        <sz val="12"/>
        <color rgb="FF000000"/>
        <rFont val="Times New Roman"/>
        <charset val="134"/>
      </rPr>
      <t>3.</t>
    </r>
    <r>
      <rPr>
        <sz val="12"/>
        <color rgb="FF000000"/>
        <rFont val="仿宋_GB2312"/>
        <charset val="134"/>
      </rPr>
      <t>老市政府等</t>
    </r>
    <r>
      <rPr>
        <sz val="12"/>
        <color rgb="FF000000"/>
        <rFont val="Times New Roman"/>
        <charset val="134"/>
      </rPr>
      <t>4</t>
    </r>
    <r>
      <rPr>
        <sz val="12"/>
        <color rgb="FF000000"/>
        <rFont val="仿宋_GB2312"/>
        <charset val="134"/>
      </rPr>
      <t>个口袋公园，均已完成招标并进场施工，</t>
    </r>
    <r>
      <rPr>
        <sz val="12"/>
        <color rgb="FF000000"/>
        <rFont val="Times New Roman"/>
        <charset val="134"/>
      </rPr>
      <t>S202</t>
    </r>
    <r>
      <rPr>
        <sz val="12"/>
        <color rgb="FF000000"/>
        <rFont val="仿宋_GB2312"/>
        <charset val="134"/>
      </rPr>
      <t>与紫昱路交口口袋公园，进行园路面层铺设，乔木、花灌木栽植完成，完成总进度</t>
    </r>
    <r>
      <rPr>
        <sz val="12"/>
        <color rgb="FF000000"/>
        <rFont val="Times New Roman"/>
        <charset val="134"/>
      </rPr>
      <t>50%</t>
    </r>
    <r>
      <rPr>
        <sz val="12"/>
        <color rgb="FF000000"/>
        <rFont val="仿宋_GB2312"/>
        <charset val="134"/>
      </rPr>
      <t>。</t>
    </r>
  </si>
  <si>
    <t>全面完成城区雨污分流工程。</t>
  </si>
  <si>
    <t>完成环保沟、南湖路沟等清淤工作，推进剩余小区雨污分流改造。</t>
  </si>
  <si>
    <r>
      <rPr>
        <sz val="12"/>
        <color rgb="FF000000"/>
        <rFont val="仿宋_GB2312"/>
        <charset val="134"/>
      </rPr>
      <t>完成环保沟、南湖路沟等清淤工作，雨污分流小区改造有序推进，各片区正在分批组织竣工验收。</t>
    </r>
  </si>
  <si>
    <t>加快丁楼污水处理厂扩建和凌云中水厂改造，开工建设烈山污水处理厂项目，推动城区污水全收集、全处理。</t>
  </si>
  <si>
    <t>督促市水务集团加快项目建设；丁楼扩建工程实施深度处理工艺段土建工程；凌云中水厂加快项目工程量清单编制；烈山污水处理厂加快入河排口及环评工作。</t>
  </si>
  <si>
    <r>
      <rPr>
        <sz val="12"/>
        <color rgb="FF000000"/>
        <rFont val="Times New Roman"/>
        <charset val="134"/>
      </rPr>
      <t>1.</t>
    </r>
    <r>
      <rPr>
        <sz val="12"/>
        <color rgb="FF000000"/>
        <rFont val="仿宋_GB2312"/>
        <charset val="134"/>
      </rPr>
      <t>每周召开重点项目调度会，督促市水务集团加快项目建设；</t>
    </r>
    <r>
      <rPr>
        <sz val="12"/>
        <color rgb="FF000000"/>
        <rFont val="Times New Roman"/>
        <charset val="134"/>
      </rPr>
      <t>2.</t>
    </r>
    <r>
      <rPr>
        <sz val="12"/>
        <color rgb="FF000000"/>
        <rFont val="仿宋_GB2312"/>
        <charset val="134"/>
      </rPr>
      <t>丁楼扩建工程土建部分已完成全部构筑物主体，设备正在进行深度处理工艺段的安装和调试；</t>
    </r>
    <r>
      <rPr>
        <sz val="12"/>
        <color rgb="FF000000"/>
        <rFont val="Times New Roman"/>
        <charset val="134"/>
      </rPr>
      <t>3.</t>
    </r>
    <r>
      <rPr>
        <sz val="12"/>
        <color rgb="FF000000"/>
        <rFont val="仿宋_GB2312"/>
        <charset val="134"/>
      </rPr>
      <t>凌云中水厂已完成清单编制初稿；</t>
    </r>
    <r>
      <rPr>
        <sz val="12"/>
        <color rgb="FF000000"/>
        <rFont val="Times New Roman"/>
        <charset val="134"/>
      </rPr>
      <t>4.</t>
    </r>
    <r>
      <rPr>
        <sz val="12"/>
        <color rgb="FF000000"/>
        <rFont val="仿宋_GB2312"/>
        <charset val="134"/>
      </rPr>
      <t>烈山污水厂已完成入河排口的批复，环评批复市环保局已上会，待烈山环保局批复。</t>
    </r>
  </si>
  <si>
    <r>
      <rPr>
        <sz val="12"/>
        <color rgb="FF000000"/>
        <rFont val="仿宋_GB2312"/>
        <charset val="134"/>
      </rPr>
      <t>扎实推进城区园林绿化建设，确保绿地完好率</t>
    </r>
    <r>
      <rPr>
        <sz val="12"/>
        <color rgb="FF000000"/>
        <rFont val="Times New Roman"/>
        <charset val="134"/>
      </rPr>
      <t>95%</t>
    </r>
    <r>
      <rPr>
        <sz val="12"/>
        <color rgb="FF000000"/>
        <rFont val="仿宋_GB2312"/>
        <charset val="134"/>
      </rPr>
      <t>以上，建成区实现河道水清岸绿景美。</t>
    </r>
  </si>
  <si>
    <t>做好春季绿化植物春灌补水工作；开始春季苗木补植改造；更换春季草花。</t>
  </si>
  <si>
    <r>
      <rPr>
        <sz val="12"/>
        <color rgb="FF000000"/>
        <rFont val="仿宋_GB2312"/>
        <charset val="134"/>
      </rPr>
      <t>春季绿化植物春灌补水，浇水</t>
    </r>
    <r>
      <rPr>
        <sz val="12"/>
        <color rgb="FF000000"/>
        <rFont val="Times New Roman"/>
        <charset val="134"/>
      </rPr>
      <t>120</t>
    </r>
    <r>
      <rPr>
        <sz val="12"/>
        <color rgb="FF000000"/>
        <rFont val="仿宋_GB2312"/>
        <charset val="134"/>
      </rPr>
      <t>吨；春季苗木补植改造已开工；更换春季草花</t>
    </r>
    <r>
      <rPr>
        <sz val="12"/>
        <color rgb="FF000000"/>
        <rFont val="Times New Roman"/>
        <charset val="134"/>
      </rPr>
      <t>32</t>
    </r>
    <r>
      <rPr>
        <sz val="12"/>
        <color rgb="FF000000"/>
        <rFont val="仿宋_GB2312"/>
        <charset val="134"/>
      </rPr>
      <t>万余株，栽植面积约</t>
    </r>
    <r>
      <rPr>
        <sz val="12"/>
        <color rgb="FF000000"/>
        <rFont val="Times New Roman"/>
        <charset val="134"/>
      </rPr>
      <t>9100</t>
    </r>
    <r>
      <rPr>
        <sz val="12"/>
        <color indexed="8"/>
        <rFont val="方正书宋_GBK"/>
        <charset val="134"/>
      </rPr>
      <t>㎡</t>
    </r>
    <r>
      <rPr>
        <sz val="12"/>
        <color rgb="FF000000"/>
        <rFont val="仿宋_GB2312"/>
        <charset val="134"/>
      </rPr>
      <t>，完成</t>
    </r>
    <r>
      <rPr>
        <sz val="12"/>
        <color rgb="FF000000"/>
        <rFont val="Times New Roman"/>
        <charset val="134"/>
      </rPr>
      <t>100%</t>
    </r>
    <r>
      <rPr>
        <sz val="12"/>
        <color rgb="FF000000"/>
        <rFont val="仿宋_GB2312"/>
        <charset val="134"/>
      </rPr>
      <t>。</t>
    </r>
  </si>
  <si>
    <t>稳步推进城市生命线安全工程（二期）建设。</t>
  </si>
  <si>
    <t>委托第三方机构进行二期项目专项数据梳理，现场查勘，开展前期风险评估工作。</t>
  </si>
  <si>
    <r>
      <rPr>
        <sz val="12"/>
        <color rgb="FF000000"/>
        <rFont val="仿宋_GB2312"/>
        <charset val="134"/>
      </rPr>
      <t>已委托第三方机构开展前期风险评估工作。</t>
    </r>
  </si>
  <si>
    <r>
      <rPr>
        <sz val="12"/>
        <color rgb="FF000000"/>
        <rFont val="仿宋_GB2312"/>
        <charset val="134"/>
      </rPr>
      <t>多措并举、系统治理</t>
    </r>
    <r>
      <rPr>
        <sz val="12"/>
        <color rgb="FF000000"/>
        <rFont val="Times New Roman"/>
        <charset val="134"/>
      </rPr>
      <t>“</t>
    </r>
    <r>
      <rPr>
        <sz val="12"/>
        <color rgb="FF000000"/>
        <rFont val="仿宋_GB2312"/>
        <charset val="134"/>
      </rPr>
      <t>停车难</t>
    </r>
    <r>
      <rPr>
        <sz val="12"/>
        <color rgb="FF000000"/>
        <rFont val="Times New Roman"/>
        <charset val="134"/>
      </rPr>
      <t>”</t>
    </r>
    <r>
      <rPr>
        <sz val="12"/>
        <color rgb="FF000000"/>
        <rFont val="仿宋_GB2312"/>
        <charset val="134"/>
      </rPr>
      <t>问题，不断提升城市智慧化管理水平。</t>
    </r>
  </si>
  <si>
    <r>
      <rPr>
        <sz val="12"/>
        <color rgb="FF000000"/>
        <rFont val="Times New Roman"/>
        <charset val="134"/>
      </rPr>
      <t>1.</t>
    </r>
    <r>
      <rPr>
        <sz val="12"/>
        <color rgb="FF000000"/>
        <rFont val="仿宋_GB2312"/>
        <charset val="134"/>
      </rPr>
      <t>新增停车泊位</t>
    </r>
    <r>
      <rPr>
        <sz val="12"/>
        <color rgb="FF000000"/>
        <rFont val="Times New Roman"/>
        <charset val="134"/>
      </rPr>
      <t>5000</t>
    </r>
    <r>
      <rPr>
        <sz val="12"/>
        <color rgb="FF000000"/>
        <rFont val="仿宋_GB2312"/>
        <charset val="134"/>
      </rPr>
      <t>个，公共停车泊位</t>
    </r>
    <r>
      <rPr>
        <sz val="12"/>
        <color rgb="FF000000"/>
        <rFont val="Times New Roman"/>
        <charset val="134"/>
      </rPr>
      <t>675</t>
    </r>
    <r>
      <rPr>
        <sz val="12"/>
        <color rgb="FF000000"/>
        <rFont val="仿宋_GB2312"/>
        <charset val="134"/>
      </rPr>
      <t>个；</t>
    </r>
    <r>
      <rPr>
        <sz val="12"/>
        <color rgb="FF000000"/>
        <rFont val="Times New Roman"/>
        <charset val="134"/>
      </rPr>
      <t>2.</t>
    </r>
    <r>
      <rPr>
        <sz val="12"/>
        <color rgb="FF000000"/>
        <rFont val="仿宋_GB2312"/>
        <charset val="134"/>
      </rPr>
      <t>督促市城管局完善“淮优出行”智慧停车系统建设。</t>
    </r>
  </si>
  <si>
    <r>
      <rPr>
        <sz val="12"/>
        <color rgb="FF000000"/>
        <rFont val="Times New Roman"/>
        <charset val="134"/>
      </rPr>
      <t>1.</t>
    </r>
    <r>
      <rPr>
        <sz val="12"/>
        <color rgb="FF000000"/>
        <rFont val="仿宋_GB2312"/>
        <charset val="134"/>
      </rPr>
      <t>完成新增停车泊位</t>
    </r>
    <r>
      <rPr>
        <sz val="12"/>
        <color rgb="FF000000"/>
        <rFont val="Times New Roman"/>
        <charset val="134"/>
      </rPr>
      <t>7559</t>
    </r>
    <r>
      <rPr>
        <sz val="12"/>
        <color rgb="FF000000"/>
        <rFont val="仿宋_GB2312"/>
        <charset val="134"/>
      </rPr>
      <t>个，公共停车泊位</t>
    </r>
    <r>
      <rPr>
        <sz val="12"/>
        <color rgb="FF000000"/>
        <rFont val="Times New Roman"/>
        <charset val="134"/>
      </rPr>
      <t>2069</t>
    </r>
    <r>
      <rPr>
        <sz val="12"/>
        <color rgb="FF000000"/>
        <rFont val="仿宋_GB2312"/>
        <charset val="134"/>
      </rPr>
      <t>个；</t>
    </r>
    <r>
      <rPr>
        <sz val="12"/>
        <color rgb="FF000000"/>
        <rFont val="Times New Roman"/>
        <charset val="134"/>
      </rPr>
      <t>2.</t>
    </r>
    <r>
      <rPr>
        <sz val="12"/>
        <color rgb="FF000000"/>
        <rFont val="仿宋_GB2312"/>
        <charset val="134"/>
      </rPr>
      <t>已督促市城管局完善</t>
    </r>
    <r>
      <rPr>
        <sz val="12"/>
        <color rgb="FF000000"/>
        <rFont val="Times New Roman"/>
        <charset val="134"/>
      </rPr>
      <t>“</t>
    </r>
    <r>
      <rPr>
        <sz val="12"/>
        <color rgb="FF000000"/>
        <rFont val="仿宋_GB2312"/>
        <charset val="134"/>
      </rPr>
      <t>淮优出行</t>
    </r>
    <r>
      <rPr>
        <sz val="12"/>
        <color rgb="FF000000"/>
        <rFont val="Times New Roman"/>
        <charset val="134"/>
      </rPr>
      <t>”</t>
    </r>
    <r>
      <rPr>
        <sz val="12"/>
        <color rgb="FF000000"/>
        <rFont val="仿宋_GB2312"/>
        <charset val="134"/>
      </rPr>
      <t>智慧停车系统建设，目前</t>
    </r>
    <r>
      <rPr>
        <sz val="12"/>
        <color rgb="FF000000"/>
        <rFont val="Times New Roman"/>
        <charset val="134"/>
      </rPr>
      <t>“</t>
    </r>
    <r>
      <rPr>
        <sz val="12"/>
        <color rgb="FF000000"/>
        <rFont val="仿宋_GB2312"/>
        <charset val="134"/>
      </rPr>
      <t>淮优出行</t>
    </r>
    <r>
      <rPr>
        <sz val="12"/>
        <color rgb="FF000000"/>
        <rFont val="Times New Roman"/>
        <charset val="134"/>
      </rPr>
      <t>”APP,</t>
    </r>
    <r>
      <rPr>
        <sz val="12"/>
        <color rgb="FF000000"/>
        <rFont val="仿宋_GB2312"/>
        <charset val="134"/>
      </rPr>
      <t>已开发上线</t>
    </r>
    <r>
      <rPr>
        <sz val="12"/>
        <color rgb="FF000000"/>
        <rFont val="Times New Roman"/>
        <charset val="134"/>
      </rPr>
      <t xml:space="preserve"> </t>
    </r>
    <r>
      <rPr>
        <sz val="12"/>
        <color rgb="FF000000"/>
        <rFont val="仿宋_GB2312"/>
        <charset val="134"/>
      </rPr>
      <t>，现在逐步完善城市智慧停车服务平台基础信息，推进泊车智慧引导工作。</t>
    </r>
  </si>
  <si>
    <t>提升小区物业管理质量。</t>
  </si>
  <si>
    <t>开展市住宅物业管理大排查、大整治、大提升攻坚行动。</t>
  </si>
  <si>
    <r>
      <rPr>
        <sz val="12"/>
        <color rgb="FF000000"/>
        <rFont val="Times New Roman"/>
        <charset val="134"/>
      </rPr>
      <t>1.</t>
    </r>
    <r>
      <rPr>
        <sz val="12"/>
        <color rgb="FF000000"/>
        <rFont val="仿宋_GB2312"/>
        <charset val="134"/>
      </rPr>
      <t>建立全市物业管理信息台账；</t>
    </r>
    <r>
      <rPr>
        <sz val="12"/>
        <color rgb="FF000000"/>
        <rFont val="Times New Roman"/>
        <charset val="134"/>
      </rPr>
      <t>2.</t>
    </r>
    <r>
      <rPr>
        <sz val="12"/>
        <color rgb="FF000000"/>
        <rFont val="仿宋_GB2312"/>
        <charset val="134"/>
      </rPr>
      <t>印发《淮北市住宅物业服务标准》《淮北市物业管理投诉受理分级负责制度》等文件</t>
    </r>
    <r>
      <rPr>
        <sz val="12"/>
        <color rgb="FF000000"/>
        <rFont val="Times New Roman"/>
        <charset val="134"/>
      </rPr>
      <t>;3.</t>
    </r>
    <r>
      <rPr>
        <sz val="12"/>
        <color rgb="FF000000"/>
        <rFont val="仿宋_GB2312"/>
        <charset val="134"/>
      </rPr>
      <t>组织开展物业管理法规政策进小区、</t>
    </r>
    <r>
      <rPr>
        <sz val="12"/>
        <color rgb="FF000000"/>
        <rFont val="Times New Roman"/>
        <charset val="134"/>
      </rPr>
      <t>“</t>
    </r>
    <r>
      <rPr>
        <sz val="12"/>
        <color rgb="FF000000"/>
        <rFont val="仿宋_GB2312"/>
        <charset val="134"/>
      </rPr>
      <t>物业开放日</t>
    </r>
    <r>
      <rPr>
        <sz val="12"/>
        <color rgb="FF000000"/>
        <rFont val="Times New Roman"/>
        <charset val="134"/>
      </rPr>
      <t>—</t>
    </r>
    <r>
      <rPr>
        <sz val="12"/>
        <color rgb="FF000000"/>
        <rFont val="仿宋_GB2312"/>
        <charset val="134"/>
      </rPr>
      <t>物业服务面对面、您有问题我来办</t>
    </r>
    <r>
      <rPr>
        <sz val="12"/>
        <color rgb="FF000000"/>
        <rFont val="Times New Roman"/>
        <charset val="134"/>
      </rPr>
      <t>”</t>
    </r>
    <r>
      <rPr>
        <sz val="12"/>
        <color rgb="FF000000"/>
        <rFont val="仿宋_GB2312"/>
        <charset val="134"/>
      </rPr>
      <t>活动；</t>
    </r>
    <r>
      <rPr>
        <sz val="12"/>
        <color rgb="FF000000"/>
        <rFont val="Times New Roman"/>
        <charset val="134"/>
      </rPr>
      <t>4.</t>
    </r>
    <r>
      <rPr>
        <sz val="12"/>
        <color rgb="FF000000"/>
        <rFont val="仿宋_GB2312"/>
        <charset val="134"/>
      </rPr>
      <t>市政府分管领导组织召开淮北市住宅物业管理</t>
    </r>
    <r>
      <rPr>
        <sz val="12"/>
        <color rgb="FF000000"/>
        <rFont val="Times New Roman"/>
        <charset val="134"/>
      </rPr>
      <t>“</t>
    </r>
    <r>
      <rPr>
        <sz val="12"/>
        <color rgb="FF000000"/>
        <rFont val="仿宋_GB2312"/>
        <charset val="134"/>
      </rPr>
      <t>三大攻坚</t>
    </r>
    <r>
      <rPr>
        <sz val="12"/>
        <color rgb="FF000000"/>
        <rFont val="Times New Roman"/>
        <charset val="134"/>
      </rPr>
      <t>”</t>
    </r>
    <r>
      <rPr>
        <sz val="12"/>
        <color rgb="FF000000"/>
        <rFont val="仿宋_GB2312"/>
        <charset val="134"/>
      </rPr>
      <t>行动暨</t>
    </r>
    <r>
      <rPr>
        <sz val="12"/>
        <color rgb="FF000000"/>
        <rFont val="Times New Roman"/>
        <charset val="134"/>
      </rPr>
      <t>“</t>
    </r>
    <r>
      <rPr>
        <sz val="12"/>
        <color rgb="FF000000"/>
        <rFont val="仿宋_GB2312"/>
        <charset val="134"/>
      </rPr>
      <t>皖美红色物业</t>
    </r>
    <r>
      <rPr>
        <sz val="12"/>
        <color rgb="FF000000"/>
        <rFont val="Times New Roman"/>
        <charset val="134"/>
      </rPr>
      <t>”</t>
    </r>
    <r>
      <rPr>
        <sz val="12"/>
        <color rgb="FF000000"/>
        <rFont val="仿宋_GB2312"/>
        <charset val="134"/>
      </rPr>
      <t>推进会；</t>
    </r>
    <r>
      <rPr>
        <sz val="12"/>
        <color rgb="FF000000"/>
        <rFont val="Times New Roman"/>
        <charset val="134"/>
      </rPr>
      <t>5.</t>
    </r>
    <r>
      <rPr>
        <sz val="12"/>
        <color rgb="FF000000"/>
        <rFont val="仿宋_GB2312"/>
        <charset val="134"/>
      </rPr>
      <t>定期召开</t>
    </r>
    <r>
      <rPr>
        <sz val="12"/>
        <color rgb="FF000000"/>
        <rFont val="Times New Roman"/>
        <charset val="134"/>
      </rPr>
      <t>“</t>
    </r>
    <r>
      <rPr>
        <sz val="12"/>
        <color rgb="FF000000"/>
        <rFont val="仿宋_GB2312"/>
        <charset val="134"/>
      </rPr>
      <t>三大攻坚</t>
    </r>
    <r>
      <rPr>
        <sz val="12"/>
        <color rgb="FF000000"/>
        <rFont val="Times New Roman"/>
        <charset val="134"/>
      </rPr>
      <t>”</t>
    </r>
    <r>
      <rPr>
        <sz val="12"/>
        <color rgb="FF000000"/>
        <rFont val="仿宋_GB2312"/>
        <charset val="134"/>
      </rPr>
      <t>行动调度会，帮助县区协调解决实际问题；</t>
    </r>
    <r>
      <rPr>
        <sz val="12"/>
        <color rgb="FF000000"/>
        <rFont val="Times New Roman"/>
        <charset val="134"/>
      </rPr>
      <t>6.</t>
    </r>
    <r>
      <rPr>
        <sz val="12"/>
        <color rgb="FF000000"/>
        <rFont val="仿宋_GB2312"/>
        <charset val="134"/>
      </rPr>
      <t>清退</t>
    </r>
    <r>
      <rPr>
        <sz val="12"/>
        <color rgb="FF000000"/>
        <rFont val="Times New Roman"/>
        <charset val="134"/>
      </rPr>
      <t>4</t>
    </r>
    <r>
      <rPr>
        <sz val="12"/>
        <color rgb="FF000000"/>
        <rFont val="仿宋_GB2312"/>
        <charset val="134"/>
      </rPr>
      <t>家物业服务企业。</t>
    </r>
  </si>
  <si>
    <t>改造提升瑞骑路、学府路等城市道路，构建外联内畅的交通大格局。</t>
  </si>
  <si>
    <t>瑞骑路、学府路完成立项、可研、选址和用地预审、环评。</t>
  </si>
  <si>
    <r>
      <rPr>
        <sz val="12"/>
        <color rgb="FF000000"/>
        <rFont val="仿宋_GB2312"/>
        <charset val="134"/>
      </rPr>
      <t>瑞骑路、学府路已完成立项、可研、选址和用地预审、环评工作。</t>
    </r>
  </si>
  <si>
    <r>
      <rPr>
        <sz val="12"/>
        <color rgb="FF000000"/>
        <rFont val="仿宋_GB2312"/>
        <charset val="134"/>
      </rPr>
      <t>加快推动徐淮阜高速公路淮北段工作进度，确保</t>
    </r>
    <r>
      <rPr>
        <sz val="12"/>
        <color rgb="FF000000"/>
        <rFont val="Times New Roman"/>
        <charset val="134"/>
      </rPr>
      <t>G3</t>
    </r>
    <r>
      <rPr>
        <sz val="12"/>
        <color rgb="FF000000"/>
        <rFont val="仿宋_GB2312"/>
        <charset val="134"/>
      </rPr>
      <t>京台高速双堆集互通立交建成通车。</t>
    </r>
  </si>
  <si>
    <t>市交通运输局</t>
  </si>
  <si>
    <r>
      <rPr>
        <sz val="12"/>
        <color theme="1"/>
        <rFont val="Times New Roman"/>
        <charset val="134"/>
      </rPr>
      <t>1.</t>
    </r>
    <r>
      <rPr>
        <sz val="12"/>
        <color theme="1"/>
        <rFont val="仿宋_GB2312"/>
        <charset val="134"/>
      </rPr>
      <t>徐淮阜高速公路淮北段：开展征地拆迁工作及路基、桥涵施工；</t>
    </r>
    <r>
      <rPr>
        <sz val="12"/>
        <color theme="1"/>
        <rFont val="Times New Roman"/>
        <charset val="134"/>
      </rPr>
      <t>2.G3</t>
    </r>
    <r>
      <rPr>
        <sz val="12"/>
        <color theme="1"/>
        <rFont val="仿宋_GB2312"/>
        <charset val="134"/>
      </rPr>
      <t>京台高速双堆集互通立交工程：公路工程进行现有工作面灰土、水稳、防护工程施工；房建工程进行宿舍楼、办公楼、救援车库等主体结构施工。</t>
    </r>
  </si>
  <si>
    <r>
      <rPr>
        <sz val="12"/>
        <color rgb="FF000000"/>
        <rFont val="Times New Roman"/>
        <charset val="134"/>
      </rPr>
      <t>1.</t>
    </r>
    <r>
      <rPr>
        <sz val="12"/>
        <color rgb="FF000000"/>
        <rFont val="仿宋_GB2312"/>
        <charset val="134"/>
      </rPr>
      <t>徐淮阜高速公路淮北段：正在有序推进征地拆迁及路基、桥涵施工等相关工作开展，完成投资</t>
    </r>
    <r>
      <rPr>
        <sz val="12"/>
        <color rgb="FF000000"/>
        <rFont val="Times New Roman"/>
        <charset val="134"/>
      </rPr>
      <t>7200</t>
    </r>
    <r>
      <rPr>
        <sz val="12"/>
        <color rgb="FF000000"/>
        <rFont val="仿宋_GB2312"/>
        <charset val="134"/>
      </rPr>
      <t>万元，目前场站建设已建设完成，工地试验室已验收；</t>
    </r>
    <r>
      <rPr>
        <sz val="12"/>
        <color rgb="FF000000"/>
        <rFont val="Times New Roman"/>
        <charset val="134"/>
      </rPr>
      <t>2.G3</t>
    </r>
    <r>
      <rPr>
        <sz val="12"/>
        <color rgb="FF000000"/>
        <rFont val="仿宋_GB2312"/>
        <charset val="134"/>
      </rPr>
      <t>京台高速双堆集互通立交工程：完成投资</t>
    </r>
    <r>
      <rPr>
        <sz val="12"/>
        <color rgb="FF000000"/>
        <rFont val="Times New Roman"/>
        <charset val="134"/>
      </rPr>
      <t>3000</t>
    </r>
    <r>
      <rPr>
        <sz val="12"/>
        <color rgb="FF000000"/>
        <rFont val="仿宋_GB2312"/>
        <charset val="134"/>
      </rPr>
      <t>万元，正在进行项目道路主体、机电、房建工程施工。</t>
    </r>
  </si>
  <si>
    <r>
      <rPr>
        <sz val="12"/>
        <color rgb="FF000000"/>
        <rFont val="仿宋_GB2312"/>
        <charset val="134"/>
      </rPr>
      <t>推进</t>
    </r>
    <r>
      <rPr>
        <sz val="12"/>
        <color rgb="FF000000"/>
        <rFont val="Times New Roman"/>
        <charset val="134"/>
      </rPr>
      <t>G343</t>
    </r>
    <r>
      <rPr>
        <sz val="12"/>
        <color rgb="FF000000"/>
        <rFont val="仿宋_GB2312"/>
        <charset val="134"/>
      </rPr>
      <t>精细化提升，</t>
    </r>
    <r>
      <rPr>
        <sz val="12"/>
        <color rgb="FF000000"/>
        <rFont val="Times New Roman"/>
        <charset val="134"/>
      </rPr>
      <t>S305</t>
    </r>
    <r>
      <rPr>
        <sz val="12"/>
        <color rgb="FF000000"/>
        <rFont val="仿宋_GB2312"/>
        <charset val="134"/>
      </rPr>
      <t>进港公路、</t>
    </r>
    <r>
      <rPr>
        <sz val="12"/>
        <color rgb="FF000000"/>
        <rFont val="Times New Roman"/>
        <charset val="134"/>
      </rPr>
      <t>S410</t>
    </r>
    <r>
      <rPr>
        <sz val="12"/>
        <color rgb="FF000000"/>
        <rFont val="仿宋_GB2312"/>
        <charset val="134"/>
      </rPr>
      <t>濉刘路改建，</t>
    </r>
    <r>
      <rPr>
        <sz val="12"/>
        <color rgb="FF000000"/>
        <rFont val="Times New Roman"/>
        <charset val="134"/>
      </rPr>
      <t>S235</t>
    </r>
    <r>
      <rPr>
        <sz val="12"/>
        <color rgb="FF000000"/>
        <rFont val="仿宋_GB2312"/>
        <charset val="134"/>
      </rPr>
      <t>濉唐路三期建设。</t>
    </r>
  </si>
  <si>
    <r>
      <rPr>
        <sz val="12"/>
        <color theme="1"/>
        <rFont val="Times New Roman"/>
        <charset val="134"/>
      </rPr>
      <t>1.S235</t>
    </r>
    <r>
      <rPr>
        <sz val="12"/>
        <color theme="1"/>
        <rFont val="仿宋_GB2312"/>
        <charset val="134"/>
      </rPr>
      <t>濉唐路三期：确定投资人模式，开展项目前期工作；</t>
    </r>
    <r>
      <rPr>
        <sz val="12"/>
        <color theme="1"/>
        <rFont val="Times New Roman"/>
        <charset val="134"/>
      </rPr>
      <t>2.G343</t>
    </r>
    <r>
      <rPr>
        <sz val="12"/>
        <color theme="1"/>
        <rFont val="仿宋_GB2312"/>
        <charset val="134"/>
      </rPr>
      <t>精细化提升：开展项目前期工作；</t>
    </r>
    <r>
      <rPr>
        <sz val="12"/>
        <color theme="1"/>
        <rFont val="Times New Roman"/>
        <charset val="134"/>
      </rPr>
      <t>3.S410</t>
    </r>
    <r>
      <rPr>
        <sz val="12"/>
        <color theme="1"/>
        <rFont val="仿宋_GB2312"/>
        <charset val="134"/>
      </rPr>
      <t>濉刘路改建：濉刘路改建驻地入驻，工程开工；</t>
    </r>
    <r>
      <rPr>
        <sz val="12"/>
        <color theme="1"/>
        <rFont val="Times New Roman"/>
        <charset val="134"/>
      </rPr>
      <t>4.S305</t>
    </r>
    <r>
      <rPr>
        <sz val="12"/>
        <color theme="1"/>
        <rFont val="仿宋_GB2312"/>
        <charset val="134"/>
      </rPr>
      <t>进港公路：开展前期工作。</t>
    </r>
  </si>
  <si>
    <r>
      <rPr>
        <sz val="12"/>
        <color rgb="FF000000"/>
        <rFont val="Times New Roman"/>
        <charset val="134"/>
      </rPr>
      <t>1.S235</t>
    </r>
    <r>
      <rPr>
        <sz val="12"/>
        <color rgb="FF000000"/>
        <rFont val="仿宋_GB2312"/>
        <charset val="134"/>
      </rPr>
      <t>濉唐路三期：项目已开工，正在开展标头桩基施工；</t>
    </r>
    <r>
      <rPr>
        <sz val="12"/>
        <color rgb="FF000000"/>
        <rFont val="Times New Roman"/>
        <charset val="134"/>
      </rPr>
      <t>2.G343</t>
    </r>
    <r>
      <rPr>
        <sz val="12"/>
        <color rgb="FF000000"/>
        <rFont val="仿宋_GB2312"/>
        <charset val="134"/>
      </rPr>
      <t>精细化提升：项目已挂网招标，正在有序推进；</t>
    </r>
    <r>
      <rPr>
        <sz val="12"/>
        <color rgb="FF000000"/>
        <rFont val="Times New Roman"/>
        <charset val="134"/>
      </rPr>
      <t>3.S410</t>
    </r>
    <r>
      <rPr>
        <sz val="12"/>
        <color rgb="FF000000"/>
        <rFont val="仿宋_GB2312"/>
        <charset val="134"/>
      </rPr>
      <t>濉刘路改建：项目已开工，正在进行临时设施建设；</t>
    </r>
    <r>
      <rPr>
        <sz val="12"/>
        <color rgb="FF000000"/>
        <rFont val="Times New Roman"/>
        <charset val="134"/>
      </rPr>
      <t>4.S305</t>
    </r>
    <r>
      <rPr>
        <sz val="12"/>
        <color rgb="FF000000"/>
        <rFont val="仿宋_GB2312"/>
        <charset val="134"/>
      </rPr>
      <t>进港公路：已完成土地组卷报批工作，施工、监理招标计划已挂网。</t>
    </r>
  </si>
  <si>
    <t>做好通用机场前期工作。</t>
  </si>
  <si>
    <r>
      <rPr>
        <sz val="12"/>
        <color rgb="FF000000"/>
        <rFont val="Times New Roman"/>
        <charset val="134"/>
      </rPr>
      <t>1.</t>
    </r>
    <r>
      <rPr>
        <sz val="12"/>
        <color rgb="FF000000"/>
        <rFont val="仿宋_GB2312"/>
        <charset val="134"/>
      </rPr>
      <t>完成场址优化论证报告文本编制；</t>
    </r>
    <r>
      <rPr>
        <sz val="12"/>
        <color rgb="FF000000"/>
        <rFont val="Times New Roman"/>
        <charset val="134"/>
      </rPr>
      <t>2.</t>
    </r>
    <r>
      <rPr>
        <sz val="12"/>
        <color rgb="FF000000"/>
        <rFont val="仿宋_GB2312"/>
        <charset val="134"/>
      </rPr>
      <t>向民航华东管理局递送申请场址行业审查请示；</t>
    </r>
    <r>
      <rPr>
        <sz val="12"/>
        <color rgb="FF000000"/>
        <rFont val="Times New Roman"/>
        <charset val="134"/>
      </rPr>
      <t>3.</t>
    </r>
    <r>
      <rPr>
        <sz val="12"/>
        <color rgb="FF000000"/>
        <rFont val="仿宋_GB2312"/>
        <charset val="134"/>
      </rPr>
      <t>向民航安徽监管局、民航安徽空管分局报告场址选址工作，争取支持。</t>
    </r>
  </si>
  <si>
    <r>
      <rPr>
        <sz val="12"/>
        <color rgb="FF000000"/>
        <rFont val="Times New Roman"/>
        <charset val="134"/>
      </rPr>
      <t xml:space="preserve">1. </t>
    </r>
    <r>
      <rPr>
        <sz val="12"/>
        <color rgb="FF000000"/>
        <rFont val="仿宋_GB2312"/>
        <charset val="134"/>
      </rPr>
      <t>已完成场址优化论证报告；</t>
    </r>
    <r>
      <rPr>
        <sz val="12"/>
        <color rgb="FF000000"/>
        <rFont val="Times New Roman"/>
        <charset val="134"/>
      </rPr>
      <t xml:space="preserve">2. </t>
    </r>
    <r>
      <rPr>
        <sz val="12"/>
        <color rgb="FF000000"/>
        <rFont val="仿宋_GB2312"/>
        <charset val="134"/>
      </rPr>
      <t>已向华东民航局递送申请场址行业审查请示；</t>
    </r>
    <r>
      <rPr>
        <sz val="12"/>
        <color rgb="FF000000"/>
        <rFont val="Times New Roman"/>
        <charset val="134"/>
      </rPr>
      <t xml:space="preserve">3. </t>
    </r>
    <r>
      <rPr>
        <sz val="12"/>
        <color rgb="FF000000"/>
        <rFont val="仿宋_GB2312"/>
        <charset val="134"/>
      </rPr>
      <t>已对接民航安徽监管局、民航安徽空管局，汇报场址优化工作；</t>
    </r>
    <r>
      <rPr>
        <sz val="12"/>
        <color rgb="FF000000"/>
        <rFont val="Times New Roman"/>
        <charset val="134"/>
      </rPr>
      <t>4.</t>
    </r>
    <r>
      <rPr>
        <sz val="12"/>
        <color rgb="FF000000"/>
        <rFont val="仿宋_GB2312"/>
        <charset val="134"/>
      </rPr>
      <t>民航华东局已组织召开审查论证会；</t>
    </r>
    <r>
      <rPr>
        <sz val="12"/>
        <color rgb="FF000000"/>
        <rFont val="Times New Roman"/>
        <charset val="134"/>
      </rPr>
      <t>5.</t>
    </r>
    <r>
      <rPr>
        <sz val="12"/>
        <color rgb="FF000000"/>
        <rFont val="仿宋_GB2312"/>
        <charset val="134"/>
      </rPr>
      <t>已以市政府名义请示省政府发函中国人民解放军空军商情选址核准和签订军地协议，请示函已报省政府。</t>
    </r>
  </si>
  <si>
    <t>扎实推进浍河航运工程，开工建设韩村码头，加快临涣船闸、孙疃码头建设进度，打造具有区域影响力的内河港口。</t>
  </si>
  <si>
    <r>
      <rPr>
        <sz val="12"/>
        <color rgb="FF000000"/>
        <rFont val="Times New Roman"/>
        <charset val="134"/>
      </rPr>
      <t>1.</t>
    </r>
    <r>
      <rPr>
        <sz val="12"/>
        <color rgb="FF000000"/>
        <rFont val="仿宋_GB2312"/>
        <charset val="134"/>
      </rPr>
      <t>临涣船闸闸室主体、引航道建设；2.韩村码头完成</t>
    </r>
    <r>
      <rPr>
        <sz val="12"/>
        <color rgb="FF000000"/>
        <rFont val="Times New Roman"/>
        <charset val="134"/>
      </rPr>
      <t>EPC</t>
    </r>
    <r>
      <rPr>
        <sz val="12"/>
        <color rgb="FF000000"/>
        <rFont val="仿宋_GB2312"/>
        <charset val="134"/>
      </rPr>
      <t>设计施工总承包招标工作，签订</t>
    </r>
    <r>
      <rPr>
        <sz val="12"/>
        <color rgb="FF000000"/>
        <rFont val="Times New Roman"/>
        <charset val="134"/>
      </rPr>
      <t>EPC</t>
    </r>
    <r>
      <rPr>
        <sz val="12"/>
        <color rgb="FF000000"/>
        <rFont val="仿宋_GB2312"/>
        <charset val="134"/>
      </rPr>
      <t>合同，开展施工图设计；</t>
    </r>
    <r>
      <rPr>
        <sz val="12"/>
        <color rgb="FF000000"/>
        <rFont val="Times New Roman"/>
        <charset val="134"/>
      </rPr>
      <t>3.</t>
    </r>
    <r>
      <rPr>
        <sz val="12"/>
        <color rgb="FF000000"/>
        <rFont val="仿宋_GB2312"/>
        <charset val="134"/>
      </rPr>
      <t>孙疃码头进行道路堆场施工、电气安装、港池开挖等。</t>
    </r>
  </si>
  <si>
    <r>
      <rPr>
        <sz val="12"/>
        <color rgb="FF000000"/>
        <rFont val="Times New Roman"/>
        <charset val="134"/>
      </rPr>
      <t>1.</t>
    </r>
    <r>
      <rPr>
        <sz val="12"/>
        <color rgb="FF000000"/>
        <rFont val="仿宋_GB2312"/>
        <charset val="134"/>
      </rPr>
      <t>临涣船闸闸室主体、引航道建设正在序时开展，引航道建设已完成</t>
    </r>
    <r>
      <rPr>
        <sz val="12"/>
        <color rgb="FF000000"/>
        <rFont val="Times New Roman"/>
        <charset val="134"/>
      </rPr>
      <t>50%</t>
    </r>
    <r>
      <rPr>
        <sz val="12"/>
        <color rgb="FF000000"/>
        <rFont val="仿宋_GB2312"/>
        <charset val="134"/>
      </rPr>
      <t>；</t>
    </r>
    <r>
      <rPr>
        <sz val="12"/>
        <color rgb="FF000000"/>
        <rFont val="Times New Roman"/>
        <charset val="134"/>
      </rPr>
      <t>2.</t>
    </r>
    <r>
      <rPr>
        <sz val="12"/>
        <color rgb="FF000000"/>
        <rFont val="仿宋_GB2312"/>
        <charset val="134"/>
      </rPr>
      <t>韩村码头</t>
    </r>
    <r>
      <rPr>
        <sz val="12"/>
        <color rgb="FF000000"/>
        <rFont val="Times New Roman"/>
        <charset val="134"/>
      </rPr>
      <t>EPC</t>
    </r>
    <r>
      <rPr>
        <sz val="12"/>
        <color rgb="FF000000"/>
        <rFont val="仿宋_GB2312"/>
        <charset val="134"/>
      </rPr>
      <t>设计施工总承包招标工作已完成，中交武汉港湾工程设计研究院有限公司中标并签订合同，正在开展施工图设计工作；</t>
    </r>
    <r>
      <rPr>
        <sz val="12"/>
        <color rgb="FF000000"/>
        <rFont val="Times New Roman"/>
        <charset val="134"/>
      </rPr>
      <t>3.</t>
    </r>
    <r>
      <rPr>
        <sz val="12"/>
        <color rgb="FF000000"/>
        <rFont val="仿宋_GB2312"/>
        <charset val="134"/>
      </rPr>
      <t>孙疃码头港池水上开挖已完成，堆场建设基本完成，变电站基本安装完成。道路正在进行面层铺设，电气安装、港池水下开挖工作正在序时开展。</t>
    </r>
  </si>
  <si>
    <r>
      <rPr>
        <sz val="12"/>
        <color rgb="FF000000"/>
        <rFont val="仿宋_GB2312"/>
        <charset val="134"/>
      </rPr>
      <t>持续推动农村公路提档升级，实施农村公路提质改造</t>
    </r>
    <r>
      <rPr>
        <sz val="12"/>
        <color rgb="FF000000"/>
        <rFont val="Times New Roman"/>
        <charset val="134"/>
      </rPr>
      <t>144.7</t>
    </r>
    <r>
      <rPr>
        <sz val="12"/>
        <color rgb="FF000000"/>
        <rFont val="仿宋_GB2312"/>
        <charset val="134"/>
      </rPr>
      <t>公里，农村公路养护提升工程</t>
    </r>
    <r>
      <rPr>
        <sz val="12"/>
        <color rgb="FF000000"/>
        <rFont val="Times New Roman"/>
        <charset val="134"/>
      </rPr>
      <t>231</t>
    </r>
    <r>
      <rPr>
        <sz val="12"/>
        <color rgb="FF000000"/>
        <rFont val="仿宋_GB2312"/>
        <charset val="134"/>
      </rPr>
      <t>公里，积极争创</t>
    </r>
    <r>
      <rPr>
        <sz val="12"/>
        <color rgb="FF000000"/>
        <rFont val="Times New Roman"/>
        <charset val="134"/>
      </rPr>
      <t>“</t>
    </r>
    <r>
      <rPr>
        <sz val="12"/>
        <color rgb="FF000000"/>
        <rFont val="仿宋_GB2312"/>
        <charset val="134"/>
      </rPr>
      <t>四好农村路</t>
    </r>
    <r>
      <rPr>
        <sz val="12"/>
        <color rgb="FF000000"/>
        <rFont val="Times New Roman"/>
        <charset val="134"/>
      </rPr>
      <t>”</t>
    </r>
    <r>
      <rPr>
        <sz val="12"/>
        <color rgb="FF000000"/>
        <rFont val="仿宋_GB2312"/>
        <charset val="134"/>
      </rPr>
      <t>省级示范市。</t>
    </r>
  </si>
  <si>
    <t>完成农村公路建设项目前期和招投标等工作，开展创建“四好农村路”省级示范市材料准备工作。</t>
  </si>
  <si>
    <r>
      <rPr>
        <sz val="12"/>
        <color rgb="FF000000"/>
        <rFont val="Times New Roman"/>
        <charset val="134"/>
      </rPr>
      <t>1.“</t>
    </r>
    <r>
      <rPr>
        <sz val="12"/>
        <color rgb="FF000000"/>
        <rFont val="仿宋_GB2312"/>
        <charset val="134"/>
      </rPr>
      <t>四好农村路</t>
    </r>
    <r>
      <rPr>
        <sz val="12"/>
        <color rgb="FF000000"/>
        <rFont val="Times New Roman"/>
        <charset val="134"/>
      </rPr>
      <t>”</t>
    </r>
    <r>
      <rPr>
        <sz val="12"/>
        <color rgb="FF000000"/>
        <rFont val="仿宋_GB2312"/>
        <charset val="134"/>
      </rPr>
      <t>提质改造工程：目前已挂网招标</t>
    </r>
    <r>
      <rPr>
        <sz val="12"/>
        <color rgb="FF000000"/>
        <rFont val="Times New Roman"/>
        <charset val="134"/>
      </rPr>
      <t>91.872</t>
    </r>
    <r>
      <rPr>
        <sz val="12"/>
        <color rgb="FF000000"/>
        <rFont val="仿宋_GB2312"/>
        <charset val="134"/>
      </rPr>
      <t>公里，濉溪县和相山区已提前实施完工</t>
    </r>
    <r>
      <rPr>
        <sz val="12"/>
        <color rgb="FF000000"/>
        <rFont val="Times New Roman"/>
        <charset val="134"/>
      </rPr>
      <t>32.352</t>
    </r>
    <r>
      <rPr>
        <sz val="12"/>
        <color rgb="FF000000"/>
        <rFont val="仿宋_GB2312"/>
        <charset val="134"/>
      </rPr>
      <t>公里；</t>
    </r>
    <r>
      <rPr>
        <sz val="12"/>
        <color rgb="FF000000"/>
        <rFont val="Times New Roman"/>
        <charset val="134"/>
      </rPr>
      <t>2.“</t>
    </r>
    <r>
      <rPr>
        <sz val="12"/>
        <color rgb="FF000000"/>
        <rFont val="仿宋_GB2312"/>
        <charset val="134"/>
      </rPr>
      <t>四好农村路</t>
    </r>
    <r>
      <rPr>
        <sz val="12"/>
        <color rgb="FF000000"/>
        <rFont val="Times New Roman"/>
        <charset val="134"/>
      </rPr>
      <t>”</t>
    </r>
    <r>
      <rPr>
        <sz val="12"/>
        <color rgb="FF000000"/>
        <rFont val="仿宋_GB2312"/>
        <charset val="134"/>
      </rPr>
      <t>养护提升工程：已招标挂网</t>
    </r>
    <r>
      <rPr>
        <sz val="12"/>
        <color rgb="FF000000"/>
        <rFont val="Times New Roman"/>
        <charset val="134"/>
      </rPr>
      <t>84.426</t>
    </r>
    <r>
      <rPr>
        <sz val="12"/>
        <color rgb="FF000000"/>
        <rFont val="仿宋_GB2312"/>
        <charset val="134"/>
      </rPr>
      <t>公里，已开工</t>
    </r>
    <r>
      <rPr>
        <sz val="12"/>
        <color rgb="FF000000"/>
        <rFont val="Times New Roman"/>
        <charset val="134"/>
      </rPr>
      <t>6.964</t>
    </r>
    <r>
      <rPr>
        <sz val="12"/>
        <color rgb="FF000000"/>
        <rFont val="仿宋_GB2312"/>
        <charset val="134"/>
      </rPr>
      <t>公里。</t>
    </r>
  </si>
  <si>
    <r>
      <rPr>
        <sz val="12"/>
        <rFont val="仿宋_GB2312"/>
        <charset val="134"/>
      </rPr>
      <t>农村居民人均可支配收入增长</t>
    </r>
    <r>
      <rPr>
        <sz val="12"/>
        <rFont val="Times New Roman"/>
        <charset val="134"/>
      </rPr>
      <t>7.5%</t>
    </r>
    <r>
      <rPr>
        <sz val="12"/>
        <rFont val="仿宋_GB2312"/>
        <charset val="134"/>
      </rPr>
      <t>以上。</t>
    </r>
  </si>
  <si>
    <t>市农业农村局</t>
  </si>
  <si>
    <r>
      <rPr>
        <sz val="12"/>
        <rFont val="仿宋_GB2312"/>
        <charset val="134"/>
      </rPr>
      <t>实施四项行动，确保农村居民人均可支配收入同比增长</t>
    </r>
    <r>
      <rPr>
        <sz val="12"/>
        <rFont val="Times New Roman"/>
        <charset val="134"/>
      </rPr>
      <t>7.5%</t>
    </r>
    <r>
      <rPr>
        <sz val="12"/>
        <rFont val="方正书宋_GBK"/>
        <charset val="134"/>
      </rPr>
      <t>。</t>
    </r>
  </si>
  <si>
    <r>
      <rPr>
        <sz val="12"/>
        <rFont val="仿宋_GB2312"/>
        <charset val="134"/>
      </rPr>
      <t>召开全市农民增收联络员会议，分析研判农民增收形势，一季度收集促进农民增收量化因素</t>
    </r>
    <r>
      <rPr>
        <sz val="12"/>
        <rFont val="Times New Roman"/>
        <charset val="134"/>
      </rPr>
      <t>57</t>
    </r>
    <r>
      <rPr>
        <sz val="12"/>
        <rFont val="仿宋_GB2312"/>
        <charset val="134"/>
      </rPr>
      <t>项，全市一季度农村居民人均可支配收入</t>
    </r>
    <r>
      <rPr>
        <sz val="12"/>
        <rFont val="Times New Roman"/>
        <charset val="134"/>
      </rPr>
      <t>6597</t>
    </r>
    <r>
      <rPr>
        <sz val="12"/>
        <rFont val="仿宋_GB2312"/>
        <charset val="134"/>
      </rPr>
      <t>元，增速</t>
    </r>
    <r>
      <rPr>
        <sz val="12"/>
        <rFont val="Times New Roman"/>
        <charset val="134"/>
      </rPr>
      <t>5.2%</t>
    </r>
    <r>
      <rPr>
        <sz val="12"/>
        <rFont val="仿宋_GB2312"/>
        <charset val="134"/>
      </rPr>
      <t>。</t>
    </r>
  </si>
  <si>
    <r>
      <rPr>
        <sz val="12"/>
        <color rgb="FF000000"/>
        <rFont val="仿宋_GB2312"/>
        <charset val="134"/>
      </rPr>
      <t>扛稳粮食安全政治责任，确保粮食播种面积</t>
    </r>
    <r>
      <rPr>
        <sz val="12"/>
        <color rgb="FF000000"/>
        <rFont val="Times New Roman"/>
        <charset val="134"/>
      </rPr>
      <t>413</t>
    </r>
    <r>
      <rPr>
        <sz val="12"/>
        <color rgb="FF000000"/>
        <rFont val="仿宋_GB2312"/>
        <charset val="134"/>
      </rPr>
      <t>万亩以上，产量稳定在</t>
    </r>
    <r>
      <rPr>
        <sz val="12"/>
        <color rgb="FF000000"/>
        <rFont val="Times New Roman"/>
        <charset val="134"/>
      </rPr>
      <t>151</t>
    </r>
    <r>
      <rPr>
        <sz val="12"/>
        <color rgb="FF000000"/>
        <rFont val="仿宋_GB2312"/>
        <charset val="134"/>
      </rPr>
      <t>万吨以上。</t>
    </r>
  </si>
  <si>
    <r>
      <rPr>
        <sz val="12"/>
        <color rgb="FF000000"/>
        <rFont val="仿宋_GB2312"/>
        <charset val="134"/>
      </rPr>
      <t>加强督导，杜绝毁麦割青行为，守住</t>
    </r>
    <r>
      <rPr>
        <sz val="12"/>
        <color rgb="FF000000"/>
        <rFont val="Times New Roman"/>
        <charset val="134"/>
      </rPr>
      <t>204.6</t>
    </r>
    <r>
      <rPr>
        <sz val="12"/>
        <color rgb="FF000000"/>
        <rFont val="仿宋_GB2312"/>
        <charset val="134"/>
      </rPr>
      <t>万亩在地小麦面积不减。加强“四情监测”，因田施策，分类指导，夯实夏粮丰产基础。完成全年粮食、油料生产任务细化分解。完成优质专用小麦“四至”信息统计，配合完成“按图索麦”电子地图信息完善工作。完成春耕任务统筹落实。</t>
    </r>
  </si>
  <si>
    <r>
      <rPr>
        <sz val="12"/>
        <rFont val="仿宋_GB2312"/>
        <charset val="134"/>
      </rPr>
      <t>全市</t>
    </r>
    <r>
      <rPr>
        <sz val="12"/>
        <rFont val="Times New Roman"/>
        <charset val="134"/>
      </rPr>
      <t>204.6</t>
    </r>
    <r>
      <rPr>
        <sz val="12"/>
        <rFont val="仿宋_GB2312"/>
        <charset val="134"/>
      </rPr>
      <t>万亩小麦长势正常，好于常年平均水平；印发《淮北市</t>
    </r>
    <r>
      <rPr>
        <sz val="12"/>
        <rFont val="Times New Roman"/>
        <charset val="134"/>
      </rPr>
      <t>2023</t>
    </r>
    <r>
      <rPr>
        <sz val="12"/>
        <rFont val="仿宋_GB2312"/>
        <charset val="134"/>
      </rPr>
      <t>年种植业工作要点》《淮北市</t>
    </r>
    <r>
      <rPr>
        <sz val="12"/>
        <rFont val="Times New Roman"/>
        <charset val="134"/>
      </rPr>
      <t>2023</t>
    </r>
    <r>
      <rPr>
        <sz val="12"/>
        <rFont val="仿宋_GB2312"/>
        <charset val="134"/>
      </rPr>
      <t>年粮食油料任务目标的通知》对全年</t>
    </r>
    <r>
      <rPr>
        <sz val="12"/>
        <rFont val="Times New Roman"/>
        <charset val="134"/>
      </rPr>
      <t>413</t>
    </r>
    <r>
      <rPr>
        <sz val="12"/>
        <rFont val="仿宋_GB2312"/>
        <charset val="134"/>
      </rPr>
      <t>万亩粮油生产任务进行分解；完成优质专用小麦</t>
    </r>
    <r>
      <rPr>
        <sz val="12"/>
        <rFont val="Times New Roman"/>
        <charset val="134"/>
      </rPr>
      <t>“</t>
    </r>
    <r>
      <rPr>
        <sz val="12"/>
        <rFont val="仿宋_GB2312"/>
        <charset val="134"/>
      </rPr>
      <t>四至</t>
    </r>
    <r>
      <rPr>
        <sz val="12"/>
        <rFont val="Times New Roman"/>
        <charset val="134"/>
      </rPr>
      <t>”</t>
    </r>
    <r>
      <rPr>
        <sz val="12"/>
        <rFont val="仿宋_GB2312"/>
        <charset val="134"/>
      </rPr>
      <t>信息统计，已上报至省厅；春耕工作有序进行，</t>
    </r>
    <r>
      <rPr>
        <sz val="12"/>
        <rFont val="Times New Roman"/>
        <charset val="134"/>
      </rPr>
      <t>3</t>
    </r>
    <r>
      <rPr>
        <sz val="12"/>
        <rFont val="仿宋_GB2312"/>
        <charset val="134"/>
      </rPr>
      <t>月</t>
    </r>
    <r>
      <rPr>
        <sz val="12"/>
        <rFont val="Times New Roman"/>
        <charset val="134"/>
      </rPr>
      <t>30</t>
    </r>
    <r>
      <rPr>
        <sz val="12"/>
        <rFont val="仿宋_GB2312"/>
        <charset val="134"/>
      </rPr>
      <t>日在濉溪县召开全省春季农业生产工作会议。</t>
    </r>
  </si>
  <si>
    <r>
      <rPr>
        <sz val="12"/>
        <color rgb="FF000000"/>
        <rFont val="仿宋_GB2312"/>
        <charset val="134"/>
      </rPr>
      <t>深入实施种业振兴行动，育成具有自主知识产权的突破性品种</t>
    </r>
    <r>
      <rPr>
        <sz val="12"/>
        <color rgb="FF000000"/>
        <rFont val="Times New Roman"/>
        <charset val="134"/>
      </rPr>
      <t>5</t>
    </r>
    <r>
      <rPr>
        <sz val="12"/>
        <color rgb="FF000000"/>
        <rFont val="仿宋_GB2312"/>
        <charset val="134"/>
      </rPr>
      <t>个，建设良种繁育基地</t>
    </r>
    <r>
      <rPr>
        <sz val="12"/>
        <color rgb="FF000000"/>
        <rFont val="Times New Roman"/>
        <charset val="134"/>
      </rPr>
      <t>52</t>
    </r>
    <r>
      <rPr>
        <sz val="12"/>
        <color rgb="FF000000"/>
        <rFont val="仿宋_GB2312"/>
        <charset val="134"/>
      </rPr>
      <t>万亩。</t>
    </r>
  </si>
  <si>
    <r>
      <rPr>
        <sz val="12"/>
        <color rgb="FF000000"/>
        <rFont val="仿宋_GB2312"/>
        <charset val="134"/>
      </rPr>
      <t>实施种业振兴行动，加强良种繁育基地小麦建设，小麦新品种</t>
    </r>
    <r>
      <rPr>
        <sz val="12"/>
        <color rgb="FF000000"/>
        <rFont val="Times New Roman"/>
        <charset val="134"/>
      </rPr>
      <t>2</t>
    </r>
    <r>
      <rPr>
        <sz val="12"/>
        <color rgb="FF000000"/>
        <rFont val="仿宋_GB2312"/>
        <charset val="134"/>
      </rPr>
      <t>个进入生产试验阶段。</t>
    </r>
  </si>
  <si>
    <r>
      <rPr>
        <sz val="12"/>
        <rFont val="仿宋_GB2312"/>
        <charset val="134"/>
      </rPr>
      <t>完成全市良种繁育基地小麦面积</t>
    </r>
    <r>
      <rPr>
        <sz val="12"/>
        <rFont val="Times New Roman"/>
        <charset val="134"/>
      </rPr>
      <t>46</t>
    </r>
    <r>
      <rPr>
        <sz val="12"/>
        <rFont val="仿宋_GB2312"/>
        <charset val="134"/>
      </rPr>
      <t>万亩，</t>
    </r>
    <r>
      <rPr>
        <sz val="12"/>
        <rFont val="Times New Roman"/>
        <charset val="134"/>
      </rPr>
      <t>2</t>
    </r>
    <r>
      <rPr>
        <sz val="12"/>
        <rFont val="仿宋_GB2312"/>
        <charset val="134"/>
      </rPr>
      <t>个小麦新品种已进入生产试验阶段。</t>
    </r>
  </si>
  <si>
    <r>
      <rPr>
        <sz val="12"/>
        <color rgb="FF000000"/>
        <rFont val="仿宋_GB2312"/>
        <charset val="134"/>
      </rPr>
      <t>结合</t>
    </r>
    <r>
      <rPr>
        <sz val="12"/>
        <color rgb="FF000000"/>
        <rFont val="Times New Roman"/>
        <charset val="134"/>
      </rPr>
      <t>“</t>
    </r>
    <r>
      <rPr>
        <sz val="12"/>
        <color rgb="FF000000"/>
        <rFont val="仿宋_GB2312"/>
        <charset val="134"/>
      </rPr>
      <t>小田变大田</t>
    </r>
    <r>
      <rPr>
        <sz val="12"/>
        <color rgb="FF000000"/>
        <rFont val="Times New Roman"/>
        <charset val="134"/>
      </rPr>
      <t>”</t>
    </r>
    <r>
      <rPr>
        <sz val="12"/>
        <color rgb="FF000000"/>
        <rFont val="仿宋_GB2312"/>
        <charset val="134"/>
      </rPr>
      <t>改革，发展多种形式适度规模经营，建成高标准农田</t>
    </r>
    <r>
      <rPr>
        <sz val="12"/>
        <color rgb="FF000000"/>
        <rFont val="Times New Roman"/>
        <charset val="134"/>
      </rPr>
      <t>18.3</t>
    </r>
    <r>
      <rPr>
        <sz val="12"/>
        <color rgb="FF000000"/>
        <rFont val="仿宋_GB2312"/>
        <charset val="134"/>
      </rPr>
      <t>万亩。</t>
    </r>
  </si>
  <si>
    <t>加强高标准农田项目调度，督促县区在项目完工后，做好县级初验工作。</t>
  </si>
  <si>
    <r>
      <rPr>
        <sz val="12"/>
        <rFont val="仿宋_GB2312"/>
        <charset val="134"/>
      </rPr>
      <t>对高标准农田建设项目每月一调度，目前县区已开展县级初验工作。</t>
    </r>
  </si>
  <si>
    <r>
      <rPr>
        <sz val="12"/>
        <color rgb="FF000000"/>
        <rFont val="仿宋_GB2312"/>
        <charset val="134"/>
      </rPr>
      <t>充分发挥市农科院作用，深化</t>
    </r>
    <r>
      <rPr>
        <sz val="12"/>
        <color rgb="FF000000"/>
        <rFont val="Times New Roman"/>
        <charset val="134"/>
      </rPr>
      <t>“</t>
    </r>
    <r>
      <rPr>
        <sz val="12"/>
        <color rgb="FF000000"/>
        <rFont val="仿宋_GB2312"/>
        <charset val="134"/>
      </rPr>
      <t>科技特派员</t>
    </r>
    <r>
      <rPr>
        <sz val="12"/>
        <color rgb="FF000000"/>
        <rFont val="Times New Roman"/>
        <charset val="134"/>
      </rPr>
      <t>+”</t>
    </r>
    <r>
      <rPr>
        <sz val="12"/>
        <color rgb="FF000000"/>
        <rFont val="仿宋_GB2312"/>
        <charset val="134"/>
      </rPr>
      <t>制度，推广应用现代农业科技，发展绿色农业、智慧农业、高效设施农业，全年新增长三角绿色农产品生产加工供应基地</t>
    </r>
    <r>
      <rPr>
        <sz val="12"/>
        <color rgb="FF000000"/>
        <rFont val="Times New Roman"/>
        <charset val="134"/>
      </rPr>
      <t>3</t>
    </r>
    <r>
      <rPr>
        <sz val="12"/>
        <color rgb="FF000000"/>
        <rFont val="仿宋_GB2312"/>
        <charset val="134"/>
      </rPr>
      <t>个以上，</t>
    </r>
    <r>
      <rPr>
        <sz val="12"/>
        <color rgb="FF000000"/>
        <rFont val="Times New Roman"/>
        <charset val="134"/>
      </rPr>
      <t>“</t>
    </r>
    <r>
      <rPr>
        <sz val="12"/>
        <color rgb="FF000000"/>
        <rFont val="仿宋_GB2312"/>
        <charset val="134"/>
      </rPr>
      <t>两品一标</t>
    </r>
    <r>
      <rPr>
        <sz val="12"/>
        <color rgb="FF000000"/>
        <rFont val="Times New Roman"/>
        <charset val="134"/>
      </rPr>
      <t>”</t>
    </r>
    <r>
      <rPr>
        <sz val="12"/>
        <color rgb="FF000000"/>
        <rFont val="仿宋_GB2312"/>
        <charset val="134"/>
      </rPr>
      <t>农产品</t>
    </r>
    <r>
      <rPr>
        <sz val="12"/>
        <color rgb="FF000000"/>
        <rFont val="Times New Roman"/>
        <charset val="134"/>
      </rPr>
      <t>15</t>
    </r>
    <r>
      <rPr>
        <sz val="12"/>
        <color rgb="FF000000"/>
        <rFont val="仿宋_GB2312"/>
        <charset val="134"/>
      </rPr>
      <t>个，打造皖北绿色农产品生产加工供应中心。</t>
    </r>
  </si>
  <si>
    <r>
      <rPr>
        <sz val="12"/>
        <color rgb="FF000000"/>
        <rFont val="仿宋_GB2312"/>
        <charset val="134"/>
      </rPr>
      <t>推行科技特派员、特派团有进有出的动态管理机制，强化科技特派员、特派团等工作的常态工作监；针对科技特派员服务行政村等工作开展专题调研，每月召开调度会、实地各调研</t>
    </r>
    <r>
      <rPr>
        <sz val="12"/>
        <color rgb="FF000000"/>
        <rFont val="Times New Roman"/>
        <charset val="134"/>
      </rPr>
      <t>1</t>
    </r>
    <r>
      <rPr>
        <sz val="12"/>
        <color rgb="FF000000"/>
        <rFont val="仿宋_GB2312"/>
        <charset val="134"/>
      </rPr>
      <t>次以上.做好科技特派员示范点、特派团的组建及培育工作；推广小麦防冻、控旺及返青、起身期施肥、春灌、病虫草害防治等小麦绿色高产稳产集成技术；加强指导联系，坚持每月一调度，高质量完成省级长三角绿色农产品生产加工供应基地建设一季度调度系统填报；新增认定“两品一标”农产品</t>
    </r>
    <r>
      <rPr>
        <sz val="12"/>
        <color rgb="FF000000"/>
        <rFont val="Times New Roman"/>
        <charset val="134"/>
      </rPr>
      <t>6</t>
    </r>
    <r>
      <rPr>
        <sz val="12"/>
        <color rgb="FF000000"/>
        <rFont val="仿宋_GB2312"/>
        <charset val="134"/>
      </rPr>
      <t>个。</t>
    </r>
  </si>
  <si>
    <t>1.定期召开县区科技特派员月度工作调度会和实地调研工作；2.组织推荐“淮北种业高质量发展复合型科技特派团”的5个科技特派团项目申报省级科技特派团项目，获得省75万元财政资金支持；3.开展农机补短板科研项目需求征集工作，征集4个项目并推荐省科技厅；4.组织召开2023年大学生科技特派员推进暨专题培训会；开展小麦春季技术培训、水产养殖技术培训等活动；5.开展小麦“四情”监测，印发《小麦苗情监测报告》1期，《土壤墒情报告》2期；印发《关于积极应对低温天气保障农业安全生产的通知》，截至目前，我市2次断崖式降温，对小麦影响不大，目前我市小麦苗情好于常年同期平均水平；6.完成11个省级长三角绿色农产品生产加工供应基地建设季度调度工作。7.向农业部申请认定“两品一标”农产品30个，其中4个证书已下达，其他还在审核阶段。</t>
  </si>
  <si>
    <r>
      <rPr>
        <sz val="12"/>
        <color rgb="FF000000"/>
        <rFont val="仿宋_GB2312"/>
        <charset val="134"/>
      </rPr>
      <t>优化农业机械装备结构，农作物耕种收综合机械化率达</t>
    </r>
    <r>
      <rPr>
        <sz val="12"/>
        <color rgb="FF000000"/>
        <rFont val="Times New Roman"/>
        <charset val="134"/>
      </rPr>
      <t>92%</t>
    </r>
    <r>
      <rPr>
        <sz val="12"/>
        <color rgb="FF000000"/>
        <rFont val="仿宋_GB2312"/>
        <charset val="134"/>
      </rPr>
      <t>。</t>
    </r>
  </si>
  <si>
    <t>按照省级下达目标任务，将“两中心”建设任务落实在濉溪县；严格落实农机购置补贴政策，各县区结合各自实际，明确细化农机购置补贴补贴种类、品目等。</t>
  </si>
  <si>
    <r>
      <rPr>
        <sz val="12"/>
        <rFont val="仿宋_GB2312"/>
        <charset val="134"/>
      </rPr>
      <t>开展濉溪县</t>
    </r>
    <r>
      <rPr>
        <sz val="12"/>
        <rFont val="Times New Roman"/>
        <charset val="134"/>
      </rPr>
      <t>2</t>
    </r>
    <r>
      <rPr>
        <sz val="12"/>
        <rFont val="仿宋_GB2312"/>
        <charset val="134"/>
      </rPr>
      <t>个烘干中心、</t>
    </r>
    <r>
      <rPr>
        <sz val="12"/>
        <rFont val="Times New Roman"/>
        <charset val="134"/>
      </rPr>
      <t>2</t>
    </r>
    <r>
      <rPr>
        <sz val="12"/>
        <rFont val="仿宋_GB2312"/>
        <charset val="134"/>
      </rPr>
      <t>个全程机械化农事综合服务中心的公开遴选。对一县三区农机购置补贴需求进行进一步摸底核实，为资金下达后分配拨付做好准备。</t>
    </r>
  </si>
  <si>
    <t>做大做强淮优农产品公共品牌，加强冷链物流基础设施建设，抓好蔬菜生产供应，不断提高蔬菜产量和自给率。</t>
  </si>
  <si>
    <r>
      <rPr>
        <sz val="12"/>
        <color rgb="FF000000"/>
        <rFont val="仿宋_GB2312"/>
        <charset val="134"/>
      </rPr>
      <t>做大做强</t>
    </r>
    <r>
      <rPr>
        <sz val="12"/>
        <color rgb="FF000000"/>
        <rFont val="Times New Roman"/>
        <charset val="134"/>
      </rPr>
      <t>100</t>
    </r>
    <r>
      <rPr>
        <sz val="12"/>
        <color rgb="FF000000"/>
        <rFont val="仿宋_GB2312"/>
        <charset val="134"/>
      </rPr>
      <t>家生产主体、</t>
    </r>
    <r>
      <rPr>
        <sz val="12"/>
        <color rgb="FF000000"/>
        <rFont val="Times New Roman"/>
        <charset val="134"/>
      </rPr>
      <t>174</t>
    </r>
    <r>
      <rPr>
        <sz val="12"/>
        <color rgb="FF000000"/>
        <rFont val="仿宋_GB2312"/>
        <charset val="134"/>
      </rPr>
      <t>个“淮优”农产品；加强冷库建设；抓好蔬菜生产供应，蔬菜产量</t>
    </r>
    <r>
      <rPr>
        <sz val="12"/>
        <color rgb="FF000000"/>
        <rFont val="Times New Roman"/>
        <charset val="134"/>
      </rPr>
      <t>11.3</t>
    </r>
    <r>
      <rPr>
        <sz val="12"/>
        <color rgb="FF000000"/>
        <rFont val="仿宋_GB2312"/>
        <charset val="134"/>
      </rPr>
      <t>万吨。</t>
    </r>
  </si>
  <si>
    <r>
      <rPr>
        <sz val="12"/>
        <rFont val="仿宋_GB2312"/>
        <charset val="134"/>
      </rPr>
      <t>在上海举办</t>
    </r>
    <r>
      <rPr>
        <sz val="12"/>
        <rFont val="Times New Roman"/>
        <charset val="134"/>
      </rPr>
      <t>“</t>
    </r>
    <r>
      <rPr>
        <sz val="12"/>
        <rFont val="仿宋_GB2312"/>
        <charset val="134"/>
      </rPr>
      <t>淮优</t>
    </r>
    <r>
      <rPr>
        <sz val="12"/>
        <rFont val="Times New Roman"/>
        <charset val="134"/>
      </rPr>
      <t>”</t>
    </r>
    <r>
      <rPr>
        <sz val="12"/>
        <rFont val="仿宋_GB2312"/>
        <charset val="134"/>
      </rPr>
      <t>农产品展示展销活动，组织申报</t>
    </r>
    <r>
      <rPr>
        <sz val="12"/>
        <rFont val="Times New Roman"/>
        <charset val="134"/>
      </rPr>
      <t>“</t>
    </r>
    <r>
      <rPr>
        <sz val="12"/>
        <rFont val="仿宋_GB2312"/>
        <charset val="134"/>
      </rPr>
      <t>皖美农品</t>
    </r>
    <r>
      <rPr>
        <sz val="12"/>
        <rFont val="Times New Roman"/>
        <charset val="134"/>
      </rPr>
      <t>”</t>
    </r>
    <r>
      <rPr>
        <sz val="12"/>
        <rFont val="仿宋_GB2312"/>
        <charset val="134"/>
      </rPr>
      <t>品牌。对冷库建设进行摸底，储备冷库项目</t>
    </r>
    <r>
      <rPr>
        <sz val="12"/>
        <rFont val="Times New Roman"/>
        <charset val="134"/>
      </rPr>
      <t>6</t>
    </r>
    <r>
      <rPr>
        <sz val="12"/>
        <rFont val="仿宋_GB2312"/>
        <charset val="134"/>
      </rPr>
      <t>个。发展蔬菜生产，蔬菜产量</t>
    </r>
    <r>
      <rPr>
        <sz val="12"/>
        <rFont val="Times New Roman"/>
        <charset val="134"/>
      </rPr>
      <t>11.31</t>
    </r>
    <r>
      <rPr>
        <sz val="12"/>
        <rFont val="仿宋_GB2312"/>
        <charset val="134"/>
      </rPr>
      <t>万吨。</t>
    </r>
  </si>
  <si>
    <r>
      <rPr>
        <sz val="12"/>
        <color rgb="FF000000"/>
        <rFont val="仿宋_GB2312"/>
        <charset val="134"/>
      </rPr>
      <t>持续开展农村人居环境整治，深入实施农村</t>
    </r>
    <r>
      <rPr>
        <sz val="12"/>
        <color rgb="FF000000"/>
        <rFont val="Times New Roman"/>
        <charset val="134"/>
      </rPr>
      <t>“</t>
    </r>
    <r>
      <rPr>
        <sz val="12"/>
        <color rgb="FF000000"/>
        <rFont val="仿宋_GB2312"/>
        <charset val="134"/>
      </rPr>
      <t>三大革命</t>
    </r>
    <r>
      <rPr>
        <sz val="12"/>
        <color rgb="FF000000"/>
        <rFont val="Times New Roman"/>
        <charset val="134"/>
      </rPr>
      <t>”“</t>
    </r>
    <r>
      <rPr>
        <sz val="12"/>
        <color rgb="FF000000"/>
        <rFont val="仿宋_GB2312"/>
        <charset val="134"/>
      </rPr>
      <t>三大行动</t>
    </r>
    <r>
      <rPr>
        <sz val="12"/>
        <color rgb="FF000000"/>
        <rFont val="Times New Roman"/>
        <charset val="134"/>
      </rPr>
      <t>”</t>
    </r>
    <r>
      <rPr>
        <sz val="12"/>
        <color rgb="FF000000"/>
        <rFont val="仿宋_GB2312"/>
        <charset val="134"/>
      </rPr>
      <t>，新建</t>
    </r>
    <r>
      <rPr>
        <sz val="12"/>
        <color rgb="FF000000"/>
        <rFont val="Times New Roman"/>
        <charset val="134"/>
      </rPr>
      <t>5625</t>
    </r>
    <r>
      <rPr>
        <sz val="12"/>
        <color rgb="FF000000"/>
        <rFont val="仿宋_GB2312"/>
        <charset val="134"/>
      </rPr>
      <t>户无害化卫生厕所，改造提升农村户厕</t>
    </r>
    <r>
      <rPr>
        <sz val="12"/>
        <color rgb="FF000000"/>
        <rFont val="Times New Roman"/>
        <charset val="134"/>
      </rPr>
      <t>4610</t>
    </r>
    <r>
      <rPr>
        <sz val="12"/>
        <color rgb="FF000000"/>
        <rFont val="仿宋_GB2312"/>
        <charset val="134"/>
      </rPr>
      <t>个。坚持改厕与保障供水、垃圾处理同步推进，实施城乡环卫一体化建设，不断提升农村生活垃圾、污水治理科学化、规范化水平。</t>
    </r>
  </si>
  <si>
    <t>自下而上摸清农民群众改厕需求和底数，确定年度改厕计划；组织申报农村改厕长效管护机制省级示范县。将农村生活污水治理任务分解到县区，建立任务清单。开展“双节”期间农村生活垃圾集中整治行动，召开农村生活垃圾治理工作现场调度会。</t>
  </si>
  <si>
    <r>
      <rPr>
        <sz val="12"/>
        <rFont val="仿宋_GB2312"/>
        <charset val="134"/>
      </rPr>
      <t>印发《关于报送</t>
    </r>
    <r>
      <rPr>
        <sz val="12"/>
        <rFont val="Times New Roman"/>
        <charset val="134"/>
      </rPr>
      <t>2023</t>
    </r>
    <r>
      <rPr>
        <sz val="12"/>
        <rFont val="仿宋_GB2312"/>
        <charset val="134"/>
      </rPr>
      <t>年度农村改厕目标计划的通知》，通过自下而上摸底申报，确定并上报农村改厕年度目标计划为</t>
    </r>
    <r>
      <rPr>
        <sz val="12"/>
        <rFont val="Times New Roman"/>
        <charset val="134"/>
      </rPr>
      <t>11787</t>
    </r>
    <r>
      <rPr>
        <sz val="12"/>
        <rFont val="仿宋_GB2312"/>
        <charset val="134"/>
      </rPr>
      <t>户，同步推荐相山区申报创建</t>
    </r>
    <r>
      <rPr>
        <sz val="12"/>
        <rFont val="Times New Roman"/>
        <charset val="134"/>
      </rPr>
      <t>2023</t>
    </r>
    <r>
      <rPr>
        <sz val="12"/>
        <rFont val="仿宋_GB2312"/>
        <charset val="134"/>
      </rPr>
      <t>年度农村改厕提升与长效管护机制省级示范县。</t>
    </r>
    <r>
      <rPr>
        <sz val="12"/>
        <rFont val="Times New Roman"/>
        <charset val="134"/>
      </rPr>
      <t>1—3</t>
    </r>
    <r>
      <rPr>
        <sz val="12"/>
        <rFont val="仿宋_GB2312"/>
        <charset val="134"/>
      </rPr>
      <t>月份，全市累计实施农村改厕</t>
    </r>
    <r>
      <rPr>
        <sz val="12"/>
        <rFont val="Times New Roman"/>
        <charset val="134"/>
      </rPr>
      <t>1764</t>
    </r>
    <r>
      <rPr>
        <sz val="12"/>
        <rFont val="仿宋_GB2312"/>
        <charset val="134"/>
      </rPr>
      <t>户。下发《关于印发</t>
    </r>
    <r>
      <rPr>
        <sz val="12"/>
        <rFont val="Times New Roman"/>
        <charset val="134"/>
      </rPr>
      <t>2023</t>
    </r>
    <r>
      <rPr>
        <sz val="12"/>
        <rFont val="仿宋_GB2312"/>
        <charset val="134"/>
      </rPr>
      <t>年农村环境整治任务的通知》，将农村生活污水治理等任务分解到县区、落实到乡镇。召开农村生活垃圾治理工作布置会，部署开展</t>
    </r>
    <r>
      <rPr>
        <sz val="12"/>
        <rFont val="Times New Roman"/>
        <charset val="134"/>
      </rPr>
      <t>“</t>
    </r>
    <r>
      <rPr>
        <sz val="12"/>
        <rFont val="仿宋_GB2312"/>
        <charset val="134"/>
      </rPr>
      <t>双节</t>
    </r>
    <r>
      <rPr>
        <sz val="12"/>
        <rFont val="Times New Roman"/>
        <charset val="134"/>
      </rPr>
      <t>”</t>
    </r>
    <r>
      <rPr>
        <sz val="12"/>
        <rFont val="仿宋_GB2312"/>
        <charset val="134"/>
      </rPr>
      <t>期间农村生活垃圾集中整治行动，组织三区一县开展一季度农村生活垃圾治理互查互评。</t>
    </r>
  </si>
  <si>
    <r>
      <rPr>
        <sz val="12"/>
        <color rgb="FF000000"/>
        <rFont val="仿宋_GB2312"/>
        <charset val="134"/>
      </rPr>
      <t>加强村庄规划建设，完成</t>
    </r>
    <r>
      <rPr>
        <sz val="12"/>
        <color rgb="FF000000"/>
        <rFont val="Times New Roman"/>
        <charset val="134"/>
      </rPr>
      <t>44</t>
    </r>
    <r>
      <rPr>
        <sz val="12"/>
        <color rgb="FF000000"/>
        <rFont val="仿宋_GB2312"/>
        <charset val="134"/>
      </rPr>
      <t>个市级以上中心村建设任务，推动乡村建设从</t>
    </r>
    <r>
      <rPr>
        <sz val="12"/>
        <color rgb="FF000000"/>
        <rFont val="Times New Roman"/>
        <charset val="134"/>
      </rPr>
      <t>“</t>
    </r>
    <r>
      <rPr>
        <sz val="12"/>
        <color rgb="FF000000"/>
        <rFont val="仿宋_GB2312"/>
        <charset val="134"/>
      </rPr>
      <t>一处美</t>
    </r>
    <r>
      <rPr>
        <sz val="12"/>
        <color rgb="FF000000"/>
        <rFont val="Times New Roman"/>
        <charset val="134"/>
      </rPr>
      <t>”</t>
    </r>
    <r>
      <rPr>
        <sz val="12"/>
        <color rgb="FF000000"/>
        <rFont val="仿宋_GB2312"/>
        <charset val="134"/>
      </rPr>
      <t>向</t>
    </r>
    <r>
      <rPr>
        <sz val="12"/>
        <color rgb="FF000000"/>
        <rFont val="Times New Roman"/>
        <charset val="134"/>
      </rPr>
      <t>“</t>
    </r>
    <r>
      <rPr>
        <sz val="12"/>
        <color rgb="FF000000"/>
        <rFont val="仿宋_GB2312"/>
        <charset val="134"/>
      </rPr>
      <t>处处美</t>
    </r>
    <r>
      <rPr>
        <sz val="12"/>
        <color rgb="FF000000"/>
        <rFont val="Times New Roman"/>
        <charset val="134"/>
      </rPr>
      <t>”</t>
    </r>
    <r>
      <rPr>
        <sz val="12"/>
        <color rgb="FF000000"/>
        <rFont val="仿宋_GB2312"/>
        <charset val="134"/>
      </rPr>
      <t>转变，打造宜居宜业和美乡村。</t>
    </r>
  </si>
  <si>
    <r>
      <rPr>
        <sz val="12"/>
        <color rgb="FF000000"/>
        <rFont val="仿宋_GB2312"/>
        <charset val="134"/>
      </rPr>
      <t>摸底上报</t>
    </r>
    <r>
      <rPr>
        <sz val="12"/>
        <color rgb="FF000000"/>
        <rFont val="Times New Roman"/>
        <charset val="134"/>
      </rPr>
      <t>2023</t>
    </r>
    <r>
      <rPr>
        <sz val="12"/>
        <color rgb="FF000000"/>
        <rFont val="仿宋_GB2312"/>
        <charset val="134"/>
      </rPr>
      <t>年村庄规划编制名单，开展设计招标准备工作。全面加快</t>
    </r>
    <r>
      <rPr>
        <sz val="12"/>
        <color rgb="FF000000"/>
        <rFont val="Times New Roman"/>
        <charset val="134"/>
      </rPr>
      <t>2022</t>
    </r>
    <r>
      <rPr>
        <sz val="12"/>
        <color rgb="FF000000"/>
        <rFont val="仿宋_GB2312"/>
        <charset val="134"/>
      </rPr>
      <t>年度</t>
    </r>
    <r>
      <rPr>
        <sz val="12"/>
        <color rgb="FF000000"/>
        <rFont val="Times New Roman"/>
        <charset val="134"/>
      </rPr>
      <t>44</t>
    </r>
    <r>
      <rPr>
        <sz val="12"/>
        <color rgb="FF000000"/>
        <rFont val="仿宋_GB2312"/>
        <charset val="134"/>
      </rPr>
      <t>个美丽乡村中心村提升建设；申报并确定</t>
    </r>
    <r>
      <rPr>
        <sz val="12"/>
        <color rgb="FF000000"/>
        <rFont val="Times New Roman"/>
        <charset val="134"/>
      </rPr>
      <t>2023</t>
    </r>
    <r>
      <rPr>
        <sz val="12"/>
        <color rgb="FF000000"/>
        <rFont val="仿宋_GB2312"/>
        <charset val="134"/>
      </rPr>
      <t>年度</t>
    </r>
    <r>
      <rPr>
        <sz val="12"/>
        <color rgb="FF000000"/>
        <rFont val="Times New Roman"/>
        <charset val="134"/>
      </rPr>
      <t>35</t>
    </r>
    <r>
      <rPr>
        <sz val="12"/>
        <color rgb="FF000000"/>
        <rFont val="仿宋_GB2312"/>
        <charset val="134"/>
      </rPr>
      <t>个左右中心村建设任务。</t>
    </r>
  </si>
  <si>
    <r>
      <rPr>
        <sz val="12"/>
        <rFont val="仿宋_GB2312"/>
        <charset val="134"/>
      </rPr>
      <t>印发《关于做好</t>
    </r>
    <r>
      <rPr>
        <sz val="12"/>
        <rFont val="Times New Roman"/>
        <charset val="134"/>
      </rPr>
      <t>2023</t>
    </r>
    <r>
      <rPr>
        <sz val="12"/>
        <rFont val="仿宋_GB2312"/>
        <charset val="134"/>
      </rPr>
      <t>年村镇规划编制工作的通知》，组织县区上报</t>
    </r>
    <r>
      <rPr>
        <sz val="12"/>
        <rFont val="Times New Roman"/>
        <charset val="134"/>
      </rPr>
      <t>92</t>
    </r>
    <r>
      <rPr>
        <sz val="12"/>
        <rFont val="仿宋_GB2312"/>
        <charset val="134"/>
      </rPr>
      <t>个</t>
    </r>
    <r>
      <rPr>
        <sz val="12"/>
        <rFont val="Times New Roman"/>
        <charset val="134"/>
      </rPr>
      <t>2023</t>
    </r>
    <r>
      <rPr>
        <sz val="12"/>
        <rFont val="仿宋_GB2312"/>
        <charset val="134"/>
      </rPr>
      <t>年村庄规划编制名单，开展招标准备工作。在每月开展</t>
    </r>
    <r>
      <rPr>
        <sz val="12"/>
        <rFont val="Times New Roman"/>
        <charset val="134"/>
      </rPr>
      <t>“</t>
    </r>
    <r>
      <rPr>
        <sz val="12"/>
        <rFont val="仿宋_GB2312"/>
        <charset val="134"/>
      </rPr>
      <t>一文一图两表</t>
    </r>
    <r>
      <rPr>
        <sz val="12"/>
        <rFont val="Times New Roman"/>
        <charset val="134"/>
      </rPr>
      <t>”</t>
    </r>
    <r>
      <rPr>
        <sz val="12"/>
        <rFont val="仿宋_GB2312"/>
        <charset val="134"/>
      </rPr>
      <t>日常调度的基础上，会同市纪委监委驻市农业农村局纪检监察组联合开展美丽乡村建设实地督查，督促指导有关县区进一步规范</t>
    </r>
    <r>
      <rPr>
        <sz val="12"/>
        <rFont val="Times New Roman"/>
        <charset val="134"/>
      </rPr>
      <t>2022</t>
    </r>
    <r>
      <rPr>
        <sz val="12"/>
        <rFont val="仿宋_GB2312"/>
        <charset val="134"/>
      </rPr>
      <t>年度省级中心村工程项目管理、加快建设进度，目前各县区</t>
    </r>
    <r>
      <rPr>
        <sz val="12"/>
        <rFont val="Times New Roman"/>
        <charset val="134"/>
      </rPr>
      <t>2022</t>
    </r>
    <r>
      <rPr>
        <sz val="12"/>
        <rFont val="仿宋_GB2312"/>
        <charset val="134"/>
      </rPr>
      <t>年度美丽乡村项目建设进度均达</t>
    </r>
    <r>
      <rPr>
        <sz val="12"/>
        <rFont val="Times New Roman"/>
        <charset val="134"/>
      </rPr>
      <t>85%</t>
    </r>
    <r>
      <rPr>
        <sz val="12"/>
        <rFont val="仿宋_GB2312"/>
        <charset val="134"/>
      </rPr>
      <t>以上。经镇村自主申报、县级择优初评、市级预审等程序，研究上报</t>
    </r>
    <r>
      <rPr>
        <sz val="12"/>
        <rFont val="Times New Roman"/>
        <charset val="134"/>
      </rPr>
      <t>2023</t>
    </r>
    <r>
      <rPr>
        <sz val="12"/>
        <rFont val="仿宋_GB2312"/>
        <charset val="134"/>
      </rPr>
      <t>年度省级美丽乡村中心村</t>
    </r>
    <r>
      <rPr>
        <sz val="12"/>
        <rFont val="Times New Roman"/>
        <charset val="134"/>
      </rPr>
      <t>24</t>
    </r>
    <r>
      <rPr>
        <sz val="12"/>
        <rFont val="仿宋_GB2312"/>
        <charset val="134"/>
      </rPr>
      <t>个，待省美丽办审核批复。完成各地申报的</t>
    </r>
    <r>
      <rPr>
        <sz val="12"/>
        <rFont val="Times New Roman"/>
        <charset val="134"/>
      </rPr>
      <t>11</t>
    </r>
    <r>
      <rPr>
        <sz val="12"/>
        <rFont val="仿宋_GB2312"/>
        <charset val="134"/>
      </rPr>
      <t>个市级美丽乡村中心村实地审核工作。</t>
    </r>
  </si>
  <si>
    <r>
      <rPr>
        <sz val="12"/>
        <color rgb="FF000000"/>
        <rFont val="仿宋_GB2312"/>
        <charset val="134"/>
      </rPr>
      <t>加大强农惠农力度，实施新型农业经营主体培育工程，市级以上示范农民专业合作社总数达</t>
    </r>
    <r>
      <rPr>
        <sz val="12"/>
        <color rgb="FF000000"/>
        <rFont val="Times New Roman"/>
        <charset val="134"/>
      </rPr>
      <t>165</t>
    </r>
    <r>
      <rPr>
        <sz val="12"/>
        <color rgb="FF000000"/>
        <rFont val="仿宋_GB2312"/>
        <charset val="134"/>
      </rPr>
      <t>家、家庭农场达</t>
    </r>
    <r>
      <rPr>
        <sz val="12"/>
        <color rgb="FF000000"/>
        <rFont val="Times New Roman"/>
        <charset val="134"/>
      </rPr>
      <t>370</t>
    </r>
    <r>
      <rPr>
        <sz val="12"/>
        <color rgb="FF000000"/>
        <rFont val="仿宋_GB2312"/>
        <charset val="134"/>
      </rPr>
      <t>家，新增社会化服务组织</t>
    </r>
    <r>
      <rPr>
        <sz val="12"/>
        <color rgb="FF000000"/>
        <rFont val="Times New Roman"/>
        <charset val="134"/>
      </rPr>
      <t>50</t>
    </r>
    <r>
      <rPr>
        <sz val="12"/>
        <color rgb="FF000000"/>
        <rFont val="仿宋_GB2312"/>
        <charset val="134"/>
      </rPr>
      <t>家。</t>
    </r>
  </si>
  <si>
    <r>
      <rPr>
        <sz val="12"/>
        <color rgb="FF000000"/>
        <rFont val="仿宋_GB2312"/>
        <charset val="134"/>
      </rPr>
      <t>修订《淮北市农民合作社示范社认定管理办法》及《淮北市示范家庭农场认定管理办法》，组织</t>
    </r>
    <r>
      <rPr>
        <sz val="12"/>
        <color rgb="FF000000"/>
        <rFont val="Times New Roman"/>
        <charset val="134"/>
      </rPr>
      <t>6</t>
    </r>
    <r>
      <rPr>
        <sz val="12"/>
        <color rgb="FF000000"/>
        <rFont val="仿宋_GB2312"/>
        <charset val="134"/>
      </rPr>
      <t>家家庭农场、农民专业合作社参加上海农展展示展销。</t>
    </r>
  </si>
  <si>
    <r>
      <rPr>
        <sz val="12"/>
        <rFont val="仿宋_GB2312"/>
        <charset val="134"/>
      </rPr>
      <t>修订完成《淮北市农民合作社示范社认定管理办法》及《淮北市示范家庭农场认定管理办法》，组织</t>
    </r>
    <r>
      <rPr>
        <sz val="12"/>
        <rFont val="Times New Roman"/>
        <charset val="134"/>
      </rPr>
      <t>6</t>
    </r>
    <r>
      <rPr>
        <sz val="12"/>
        <rFont val="仿宋_GB2312"/>
        <charset val="134"/>
      </rPr>
      <t>家家庭农场、农民专业合作社参加上海农展，获得金奖产品</t>
    </r>
    <r>
      <rPr>
        <sz val="12"/>
        <rFont val="Times New Roman"/>
        <charset val="134"/>
      </rPr>
      <t>2</t>
    </r>
    <r>
      <rPr>
        <sz val="12"/>
        <rFont val="仿宋_GB2312"/>
        <charset val="134"/>
      </rPr>
      <t>个。</t>
    </r>
  </si>
  <si>
    <r>
      <rPr>
        <sz val="12"/>
        <color rgb="FF000000"/>
        <rFont val="仿宋_GB2312"/>
        <charset val="134"/>
      </rPr>
      <t>深化农村土地制度改革，加快释放农村承包土地、宅基地和集体建设用地改革红利，全市土地流转率达到</t>
    </r>
    <r>
      <rPr>
        <sz val="12"/>
        <color rgb="FF000000"/>
        <rFont val="Times New Roman"/>
        <charset val="134"/>
      </rPr>
      <t>58%</t>
    </r>
    <r>
      <rPr>
        <sz val="12"/>
        <color rgb="FF000000"/>
        <rFont val="仿宋_GB2312"/>
        <charset val="134"/>
      </rPr>
      <t>，以股份合作形式开展</t>
    </r>
    <r>
      <rPr>
        <sz val="12"/>
        <color rgb="FF000000"/>
        <rFont val="Times New Roman"/>
        <charset val="134"/>
      </rPr>
      <t>“</t>
    </r>
    <r>
      <rPr>
        <sz val="12"/>
        <color rgb="FF000000"/>
        <rFont val="仿宋_GB2312"/>
        <charset val="134"/>
      </rPr>
      <t>三变</t>
    </r>
    <r>
      <rPr>
        <sz val="12"/>
        <color rgb="FF000000"/>
        <rFont val="Times New Roman"/>
        <charset val="134"/>
      </rPr>
      <t>”</t>
    </r>
    <r>
      <rPr>
        <sz val="12"/>
        <color rgb="FF000000"/>
        <rFont val="仿宋_GB2312"/>
        <charset val="134"/>
      </rPr>
      <t>改革的村达到</t>
    </r>
    <r>
      <rPr>
        <sz val="12"/>
        <color rgb="FF000000"/>
        <rFont val="Times New Roman"/>
        <charset val="134"/>
      </rPr>
      <t>88%</t>
    </r>
    <r>
      <rPr>
        <sz val="12"/>
        <color rgb="FF000000"/>
        <rFont val="仿宋_GB2312"/>
        <charset val="134"/>
      </rPr>
      <t>。</t>
    </r>
  </si>
  <si>
    <r>
      <rPr>
        <sz val="12"/>
        <color rgb="FF000000"/>
        <rFont val="仿宋_GB2312"/>
        <charset val="134"/>
      </rPr>
      <t>对各镇</t>
    </r>
    <r>
      <rPr>
        <sz val="12"/>
        <color rgb="FF000000"/>
        <rFont val="Times New Roman"/>
        <charset val="134"/>
      </rPr>
      <t>2022</t>
    </r>
    <r>
      <rPr>
        <sz val="12"/>
        <color rgb="FF000000"/>
        <rFont val="仿宋_GB2312"/>
        <charset val="134"/>
      </rPr>
      <t>年度“三变”改革工作进行量化考核，谋划部署</t>
    </r>
    <r>
      <rPr>
        <sz val="12"/>
        <color rgb="FF000000"/>
        <rFont val="Times New Roman"/>
        <charset val="134"/>
      </rPr>
      <t>2023</t>
    </r>
    <r>
      <rPr>
        <sz val="12"/>
        <color rgb="FF000000"/>
        <rFont val="仿宋_GB2312"/>
        <charset val="134"/>
      </rPr>
      <t>年农村“三变”改革。</t>
    </r>
  </si>
  <si>
    <r>
      <rPr>
        <sz val="12"/>
        <rFont val="仿宋_GB2312"/>
        <charset val="134"/>
      </rPr>
      <t>按照乡村振兴考核相关指标，对各镇</t>
    </r>
    <r>
      <rPr>
        <sz val="12"/>
        <rFont val="Times New Roman"/>
        <charset val="134"/>
      </rPr>
      <t>2022</t>
    </r>
    <r>
      <rPr>
        <sz val="12"/>
        <rFont val="仿宋_GB2312"/>
        <charset val="134"/>
      </rPr>
      <t>年度</t>
    </r>
    <r>
      <rPr>
        <sz val="12"/>
        <rFont val="Times New Roman"/>
        <charset val="134"/>
      </rPr>
      <t>“</t>
    </r>
    <r>
      <rPr>
        <sz val="12"/>
        <rFont val="仿宋_GB2312"/>
        <charset val="134"/>
      </rPr>
      <t>三变</t>
    </r>
    <r>
      <rPr>
        <sz val="12"/>
        <rFont val="Times New Roman"/>
        <charset val="134"/>
      </rPr>
      <t>”</t>
    </r>
    <r>
      <rPr>
        <sz val="12"/>
        <rFont val="仿宋_GB2312"/>
        <charset val="134"/>
      </rPr>
      <t>改革工作进行量化考核，结合新型农村集体经济改革和党支部引领合作社等重点工作，深入推进农村</t>
    </r>
    <r>
      <rPr>
        <sz val="12"/>
        <rFont val="Times New Roman"/>
        <charset val="134"/>
      </rPr>
      <t>“</t>
    </r>
    <r>
      <rPr>
        <sz val="12"/>
        <rFont val="仿宋_GB2312"/>
        <charset val="134"/>
      </rPr>
      <t>三变</t>
    </r>
    <r>
      <rPr>
        <sz val="12"/>
        <rFont val="Times New Roman"/>
        <charset val="134"/>
      </rPr>
      <t>”</t>
    </r>
    <r>
      <rPr>
        <sz val="12"/>
        <rFont val="仿宋_GB2312"/>
        <charset val="134"/>
      </rPr>
      <t>改革。全市流转土地</t>
    </r>
    <r>
      <rPr>
        <sz val="12"/>
        <rFont val="Times New Roman"/>
        <charset val="134"/>
      </rPr>
      <t>146.3</t>
    </r>
    <r>
      <rPr>
        <sz val="12"/>
        <rFont val="仿宋_GB2312"/>
        <charset val="134"/>
      </rPr>
      <t>万亩，土地流转率达到</t>
    </r>
    <r>
      <rPr>
        <sz val="12"/>
        <rFont val="Times New Roman"/>
        <charset val="134"/>
      </rPr>
      <t>58.7%</t>
    </r>
    <r>
      <rPr>
        <sz val="12"/>
        <rFont val="仿宋_GB2312"/>
        <charset val="134"/>
      </rPr>
      <t>，</t>
    </r>
  </si>
  <si>
    <t>加快推进国家级再生水利用配置试点，推深做实河（湖）长制。</t>
  </si>
  <si>
    <t>市水务局</t>
  </si>
  <si>
    <r>
      <rPr>
        <sz val="12"/>
        <color theme="1"/>
        <rFont val="Times New Roman"/>
        <charset val="134"/>
      </rPr>
      <t>1.</t>
    </r>
    <r>
      <rPr>
        <sz val="12"/>
        <color theme="1"/>
        <rFont val="仿宋_GB2312"/>
        <charset val="134"/>
      </rPr>
      <t>完成国安电力二期再生水利用配置，取水许可审批再生水利用量</t>
    </r>
    <r>
      <rPr>
        <sz val="12"/>
        <color theme="1"/>
        <rFont val="Times New Roman"/>
        <charset val="134"/>
      </rPr>
      <t>1123.1</t>
    </r>
    <r>
      <rPr>
        <sz val="12"/>
        <color theme="1"/>
        <rFont val="仿宋_GB2312"/>
        <charset val="134"/>
      </rPr>
      <t>万</t>
    </r>
    <r>
      <rPr>
        <sz val="12"/>
        <color theme="1"/>
        <rFont val="Times New Roman"/>
        <charset val="134"/>
      </rPr>
      <t>m3/a</t>
    </r>
    <r>
      <rPr>
        <sz val="12"/>
        <color theme="1"/>
        <rFont val="宋体"/>
        <charset val="134"/>
      </rPr>
      <t>；</t>
    </r>
    <r>
      <rPr>
        <sz val="12"/>
        <color theme="1"/>
        <rFont val="Times New Roman"/>
        <charset val="134"/>
      </rPr>
      <t>2.</t>
    </r>
    <r>
      <rPr>
        <sz val="12"/>
        <color theme="1"/>
        <rFont val="仿宋_GB2312"/>
        <charset val="134"/>
      </rPr>
      <t>制定印发淮北市“十四五”用水总量和强度双控目标，明确各县区非常规水源利用量目标；</t>
    </r>
    <r>
      <rPr>
        <sz val="12"/>
        <color theme="1"/>
        <rFont val="Times New Roman"/>
        <charset val="134"/>
      </rPr>
      <t>3.</t>
    </r>
    <r>
      <rPr>
        <sz val="12"/>
        <color theme="1"/>
        <rFont val="仿宋_GB2312"/>
        <charset val="134"/>
      </rPr>
      <t>印发河湖长制</t>
    </r>
    <r>
      <rPr>
        <sz val="12"/>
        <color theme="1"/>
        <rFont val="Times New Roman"/>
        <charset val="134"/>
      </rPr>
      <t>2023</t>
    </r>
    <r>
      <rPr>
        <sz val="12"/>
        <color theme="1"/>
        <rFont val="仿宋_GB2312"/>
        <charset val="134"/>
      </rPr>
      <t>年工作要点；</t>
    </r>
    <r>
      <rPr>
        <sz val="12"/>
        <color theme="1"/>
        <rFont val="Times New Roman"/>
        <charset val="134"/>
      </rPr>
      <t>4.</t>
    </r>
    <r>
      <rPr>
        <sz val="12"/>
        <color theme="1"/>
        <rFont val="仿宋_GB2312"/>
        <charset val="134"/>
      </rPr>
      <t>部署推动烈山区能效提级县和省级幸福河湖建设。</t>
    </r>
  </si>
  <si>
    <r>
      <rPr>
        <sz val="12"/>
        <color theme="1"/>
        <rFont val="Times New Roman"/>
        <charset val="134"/>
      </rPr>
      <t>1.</t>
    </r>
    <r>
      <rPr>
        <sz val="12"/>
        <color theme="1"/>
        <rFont val="仿宋_GB2312"/>
        <charset val="134"/>
      </rPr>
      <t>淮北国安电力有限公司二期</t>
    </r>
    <r>
      <rPr>
        <sz val="12"/>
        <color theme="1"/>
        <rFont val="Times New Roman"/>
        <charset val="134"/>
      </rPr>
      <t>2x660MW</t>
    </r>
    <r>
      <rPr>
        <sz val="12"/>
        <color theme="1"/>
        <rFont val="仿宋_GB2312"/>
        <charset val="134"/>
      </rPr>
      <t>超超临界机组项目取水许可已通过省水利厅审批，年取用再生水</t>
    </r>
    <r>
      <rPr>
        <sz val="12"/>
        <color theme="1"/>
        <rFont val="Times New Roman"/>
        <charset val="134"/>
      </rPr>
      <t>1123.1</t>
    </r>
    <r>
      <rPr>
        <sz val="12"/>
        <color theme="1"/>
        <rFont val="仿宋_GB2312"/>
        <charset val="134"/>
      </rPr>
      <t>万立方米；</t>
    </r>
    <r>
      <rPr>
        <sz val="12"/>
        <color theme="1"/>
        <rFont val="Times New Roman"/>
        <charset val="134"/>
      </rPr>
      <t>2.</t>
    </r>
    <r>
      <rPr>
        <sz val="12"/>
        <color theme="1"/>
        <rFont val="仿宋_GB2312"/>
        <charset val="134"/>
      </rPr>
      <t>市水务局印发《关于落实</t>
    </r>
    <r>
      <rPr>
        <sz val="12"/>
        <color theme="1"/>
        <rFont val="Times New Roman"/>
        <charset val="134"/>
      </rPr>
      <t>“</t>
    </r>
    <r>
      <rPr>
        <sz val="12"/>
        <color theme="1"/>
        <rFont val="仿宋_GB2312"/>
        <charset val="134"/>
      </rPr>
      <t>十四五</t>
    </r>
    <r>
      <rPr>
        <sz val="12"/>
        <color theme="1"/>
        <rFont val="Times New Roman"/>
        <charset val="134"/>
      </rPr>
      <t>”</t>
    </r>
    <r>
      <rPr>
        <sz val="12"/>
        <color theme="1"/>
        <rFont val="仿宋_GB2312"/>
        <charset val="134"/>
      </rPr>
      <t>用水总量和强度双控目标的通知》，明确各县区非常规水源利用量最低目标；</t>
    </r>
    <r>
      <rPr>
        <sz val="12"/>
        <color theme="1"/>
        <rFont val="Times New Roman"/>
        <charset val="134"/>
      </rPr>
      <t>3.</t>
    </r>
    <r>
      <rPr>
        <sz val="12"/>
        <color theme="1"/>
        <rFont val="仿宋_GB2312"/>
        <charset val="134"/>
      </rPr>
      <t>印发市级总河长</t>
    </r>
    <r>
      <rPr>
        <sz val="12"/>
        <color theme="1"/>
        <rFont val="Times New Roman"/>
        <charset val="134"/>
      </rPr>
      <t>4</t>
    </r>
    <r>
      <rPr>
        <sz val="12"/>
        <color theme="1"/>
        <rFont val="仿宋_GB2312"/>
        <charset val="134"/>
      </rPr>
      <t>号令部署《</t>
    </r>
    <r>
      <rPr>
        <sz val="12"/>
        <color theme="1"/>
        <rFont val="Times New Roman"/>
        <charset val="134"/>
      </rPr>
      <t>2023</t>
    </r>
    <r>
      <rPr>
        <sz val="12"/>
        <color theme="1"/>
        <rFont val="仿宋_GB2312"/>
        <charset val="134"/>
      </rPr>
      <t>年度河湖长制工作重点》；</t>
    </r>
    <r>
      <rPr>
        <sz val="12"/>
        <color theme="1"/>
        <rFont val="Times New Roman"/>
        <charset val="134"/>
      </rPr>
      <t>4.</t>
    </r>
    <r>
      <rPr>
        <sz val="12"/>
        <color theme="1"/>
        <rFont val="仿宋_GB2312"/>
        <charset val="134"/>
      </rPr>
      <t>烈山区能效提级县建设纳入省建设名单；全年确定</t>
    </r>
    <r>
      <rPr>
        <sz val="12"/>
        <color theme="1"/>
        <rFont val="Times New Roman"/>
        <charset val="134"/>
      </rPr>
      <t>4</t>
    </r>
    <r>
      <rPr>
        <sz val="12"/>
        <color theme="1"/>
        <rFont val="仿宋_GB2312"/>
        <charset val="134"/>
      </rPr>
      <t>个省级幸福河湖建设任务。</t>
    </r>
  </si>
  <si>
    <r>
      <rPr>
        <sz val="12"/>
        <rFont val="仿宋_GB2312"/>
        <charset val="134"/>
      </rPr>
      <t>社会消费品零售总额增长</t>
    </r>
    <r>
      <rPr>
        <sz val="12"/>
        <rFont val="Times New Roman"/>
        <charset val="134"/>
      </rPr>
      <t>7.5%</t>
    </r>
    <r>
      <rPr>
        <sz val="12"/>
        <rFont val="仿宋_GB2312"/>
        <charset val="134"/>
      </rPr>
      <t>以上。</t>
    </r>
  </si>
  <si>
    <t>市商务局</t>
  </si>
  <si>
    <r>
      <rPr>
        <sz val="12"/>
        <rFont val="Times New Roman"/>
        <charset val="134"/>
      </rPr>
      <t>1.</t>
    </r>
    <r>
      <rPr>
        <sz val="12"/>
        <rFont val="仿宋_GB2312"/>
        <charset val="134"/>
      </rPr>
      <t>压实责任，分解目标任务，建立“周调度、月通报、季点评、年考核”的工作机制；</t>
    </r>
    <r>
      <rPr>
        <sz val="12"/>
        <rFont val="Times New Roman"/>
        <charset val="134"/>
      </rPr>
      <t>2.</t>
    </r>
    <r>
      <rPr>
        <sz val="12"/>
        <rFont val="仿宋_GB2312"/>
        <charset val="134"/>
      </rPr>
      <t>优化商贸发展营商环境，加强政策宣传，帮助企业解决发展难题，促进企业发展；</t>
    </r>
    <r>
      <rPr>
        <sz val="12"/>
        <rFont val="Times New Roman"/>
        <charset val="134"/>
      </rPr>
      <t>3.</t>
    </r>
    <r>
      <rPr>
        <sz val="12"/>
        <rFont val="仿宋_GB2312"/>
        <charset val="134"/>
      </rPr>
      <t>力争一季度社会消费品零售总额增长</t>
    </r>
    <r>
      <rPr>
        <sz val="12"/>
        <rFont val="Times New Roman"/>
        <charset val="134"/>
      </rPr>
      <t>8%</t>
    </r>
    <r>
      <rPr>
        <sz val="12"/>
        <rFont val="仿宋_GB2312"/>
        <charset val="134"/>
      </rPr>
      <t>以上。</t>
    </r>
  </si>
  <si>
    <r>
      <rPr>
        <sz val="12"/>
        <rFont val="仿宋_GB2312"/>
        <charset val="134"/>
      </rPr>
      <t>一季度实现社会消费品零售总额同比增长</t>
    </r>
    <r>
      <rPr>
        <sz val="12"/>
        <rFont val="Times New Roman"/>
        <charset val="134"/>
      </rPr>
      <t>3.2%</t>
    </r>
    <r>
      <rPr>
        <sz val="12"/>
        <rFont val="仿宋_GB2312"/>
        <charset val="134"/>
      </rPr>
      <t>，比去年同期（</t>
    </r>
    <r>
      <rPr>
        <sz val="12"/>
        <rFont val="Times New Roman"/>
        <charset val="134"/>
      </rPr>
      <t>-0.2%</t>
    </r>
    <r>
      <rPr>
        <sz val="12"/>
        <rFont val="仿宋_GB2312"/>
        <charset val="134"/>
      </rPr>
      <t>）提高</t>
    </r>
    <r>
      <rPr>
        <sz val="12"/>
        <rFont val="Times New Roman"/>
        <charset val="134"/>
      </rPr>
      <t>3.4</t>
    </r>
    <r>
      <rPr>
        <sz val="12"/>
        <rFont val="仿宋_GB2312"/>
        <charset val="134"/>
      </rPr>
      <t>个百分点，一季度全市社会消费品零售总额</t>
    </r>
    <r>
      <rPr>
        <sz val="12"/>
        <rFont val="Times New Roman"/>
        <charset val="134"/>
      </rPr>
      <t>139.3</t>
    </r>
    <r>
      <rPr>
        <sz val="12"/>
        <rFont val="仿宋_GB2312"/>
        <charset val="134"/>
      </rPr>
      <t>亿元。</t>
    </r>
  </si>
  <si>
    <r>
      <rPr>
        <sz val="12"/>
        <rFont val="仿宋_GB2312"/>
        <charset val="134"/>
      </rPr>
      <t>外贸进出口总额增长</t>
    </r>
    <r>
      <rPr>
        <sz val="12"/>
        <rFont val="Times New Roman"/>
        <charset val="134"/>
      </rPr>
      <t>8%</t>
    </r>
    <r>
      <rPr>
        <sz val="12"/>
        <rFont val="仿宋_GB2312"/>
        <charset val="134"/>
      </rPr>
      <t>以上。</t>
    </r>
  </si>
  <si>
    <r>
      <rPr>
        <sz val="12"/>
        <rFont val="Times New Roman"/>
        <charset val="134"/>
      </rPr>
      <t>39077</t>
    </r>
    <r>
      <rPr>
        <sz val="12"/>
        <rFont val="仿宋_GB2312"/>
        <charset val="134"/>
      </rPr>
      <t>万美元。</t>
    </r>
  </si>
  <si>
    <r>
      <rPr>
        <sz val="12"/>
        <rFont val="仿宋_GB2312"/>
        <charset val="134"/>
      </rPr>
      <t>受外部需求减弱等不利因素影响，我市重点企业进出口增速下降。一季度全市实现进出口</t>
    </r>
    <r>
      <rPr>
        <sz val="12"/>
        <rFont val="Times New Roman"/>
        <charset val="134"/>
      </rPr>
      <t>23.3</t>
    </r>
    <r>
      <rPr>
        <sz val="12"/>
        <rFont val="仿宋_GB2312"/>
        <charset val="134"/>
      </rPr>
      <t>亿元左右，同比增长</t>
    </r>
    <r>
      <rPr>
        <sz val="12"/>
        <rFont val="Times New Roman"/>
        <charset val="134"/>
      </rPr>
      <t>1.2%</t>
    </r>
    <r>
      <rPr>
        <sz val="12"/>
        <rFont val="仿宋_GB2312"/>
        <charset val="134"/>
      </rPr>
      <t>左右。一季度全市进出口增速低于市人代会目标（增长</t>
    </r>
    <r>
      <rPr>
        <sz val="12"/>
        <rFont val="Times New Roman"/>
        <charset val="134"/>
      </rPr>
      <t>8%</t>
    </r>
    <r>
      <rPr>
        <sz val="12"/>
        <rFont val="仿宋_GB2312"/>
        <charset val="134"/>
      </rPr>
      <t>）</t>
    </r>
    <r>
      <rPr>
        <sz val="12"/>
        <rFont val="Times New Roman"/>
        <charset val="134"/>
      </rPr>
      <t>6.8</t>
    </r>
    <r>
      <rPr>
        <sz val="12"/>
        <rFont val="仿宋_GB2312"/>
        <charset val="134"/>
      </rPr>
      <t>个百分点左右。</t>
    </r>
  </si>
  <si>
    <t>规划建设零碳智慧物流产业园、京东物流园。</t>
  </si>
  <si>
    <t>淮北石台零碳智慧物流产业园完成签约并注册成立公司；万创物流园围档已安装，工程人员进场开始施工，现正在平整场地。</t>
  </si>
  <si>
    <r>
      <rPr>
        <sz val="12"/>
        <rFont val="仿宋_GB2312"/>
        <charset val="134"/>
      </rPr>
      <t>淮北石台零碳智慧物流产业园目前已于</t>
    </r>
    <r>
      <rPr>
        <sz val="12"/>
        <rFont val="Times New Roman"/>
        <charset val="134"/>
      </rPr>
      <t>3</t>
    </r>
    <r>
      <rPr>
        <sz val="12"/>
        <rFont val="仿宋_GB2312"/>
        <charset val="134"/>
      </rPr>
      <t>月</t>
    </r>
    <r>
      <rPr>
        <sz val="12"/>
        <rFont val="Times New Roman"/>
        <charset val="134"/>
      </rPr>
      <t>29</t>
    </r>
    <r>
      <rPr>
        <sz val="12"/>
        <rFont val="仿宋_GB2312"/>
        <charset val="134"/>
      </rPr>
      <t>日完成淮北矿业广聚物流产业园运营有限公司注册成立，从本月起进入招标代理平台确定、初步设计招标计划公示等相关规定环节；京东冷链及智慧物流园区项目，占地约</t>
    </r>
    <r>
      <rPr>
        <sz val="12"/>
        <rFont val="Times New Roman"/>
        <charset val="134"/>
      </rPr>
      <t>200</t>
    </r>
    <r>
      <rPr>
        <sz val="12"/>
        <rFont val="仿宋_GB2312"/>
        <charset val="134"/>
      </rPr>
      <t>亩，建筑面积</t>
    </r>
    <r>
      <rPr>
        <sz val="12"/>
        <rFont val="Times New Roman"/>
        <charset val="134"/>
      </rPr>
      <t>14.3</t>
    </r>
    <r>
      <rPr>
        <sz val="12"/>
        <rFont val="仿宋_GB2312"/>
        <charset val="134"/>
      </rPr>
      <t>万平方，建设包括电商运营中心、分拣中心、仓储中心、冷链物流中心等四大中心，计划四月底前开工。</t>
    </r>
  </si>
  <si>
    <t>促进线上线下融合、新城老城互动，积极培育数字经济、文化创意、直播经济等新模式新业态，打造区域消费中心。</t>
  </si>
  <si>
    <t>召开产销对接会，为生产加工企业和电商经营企业牵线搭桥，为传统企业营销环节转型升级进行数字赋能。</t>
  </si>
  <si>
    <r>
      <rPr>
        <sz val="12"/>
        <rFont val="Times New Roman"/>
        <charset val="134"/>
      </rPr>
      <t>2</t>
    </r>
    <r>
      <rPr>
        <sz val="12"/>
        <rFont val="仿宋_GB2312"/>
        <charset val="134"/>
      </rPr>
      <t>月</t>
    </r>
    <r>
      <rPr>
        <sz val="12"/>
        <rFont val="Times New Roman"/>
        <charset val="134"/>
      </rPr>
      <t>1</t>
    </r>
    <r>
      <rPr>
        <sz val="12"/>
        <rFont val="仿宋_GB2312"/>
        <charset val="134"/>
      </rPr>
      <t>日下午，市重点电商企业产销对接座谈会在市商务局八楼会议室召开。县区商务局、淮北师范大学经管学院教师、重点电商企业和生产企业负责人参加会议。</t>
    </r>
  </si>
  <si>
    <r>
      <rPr>
        <sz val="12"/>
        <color rgb="FF000000"/>
        <rFont val="仿宋_GB2312"/>
        <charset val="134"/>
      </rPr>
      <t>全年培育限上商贸单位</t>
    </r>
    <r>
      <rPr>
        <sz val="12"/>
        <color rgb="FF000000"/>
        <rFont val="Times New Roman"/>
        <charset val="134"/>
      </rPr>
      <t>80</t>
    </r>
    <r>
      <rPr>
        <sz val="12"/>
        <color rgb="FF000000"/>
        <rFont val="仿宋_GB2312"/>
        <charset val="134"/>
      </rPr>
      <t>家以上，亿元以上零售企业达</t>
    </r>
    <r>
      <rPr>
        <sz val="12"/>
        <color rgb="FF000000"/>
        <rFont val="Times New Roman"/>
        <charset val="134"/>
      </rPr>
      <t>30</t>
    </r>
    <r>
      <rPr>
        <sz val="12"/>
        <color rgb="FF000000"/>
        <rFont val="仿宋_GB2312"/>
        <charset val="134"/>
      </rPr>
      <t>家以上。</t>
    </r>
  </si>
  <si>
    <r>
      <rPr>
        <sz val="12"/>
        <color rgb="FF000000"/>
        <rFont val="Times New Roman"/>
        <charset val="134"/>
      </rPr>
      <t>1.</t>
    </r>
    <r>
      <rPr>
        <sz val="12"/>
        <color rgb="FF000000"/>
        <rFont val="仿宋_GB2312"/>
        <charset val="134"/>
      </rPr>
      <t>压实责任，分解全年目标任务；</t>
    </r>
    <r>
      <rPr>
        <sz val="12"/>
        <color rgb="FF000000"/>
        <rFont val="Times New Roman"/>
        <charset val="134"/>
      </rPr>
      <t xml:space="preserve"> 2.</t>
    </r>
    <r>
      <rPr>
        <sz val="12"/>
        <color rgb="FF000000"/>
        <rFont val="仿宋_GB2312"/>
        <charset val="134"/>
      </rPr>
      <t>会同统计部门积极推进符合条件的商贸企业能纳尽纳、能统尽统。</t>
    </r>
  </si>
  <si>
    <r>
      <rPr>
        <sz val="12"/>
        <rFont val="仿宋_GB2312"/>
        <charset val="134"/>
      </rPr>
      <t>截至</t>
    </r>
    <r>
      <rPr>
        <sz val="12"/>
        <rFont val="Times New Roman"/>
        <charset val="134"/>
      </rPr>
      <t>3</t>
    </r>
    <r>
      <rPr>
        <sz val="12"/>
        <rFont val="仿宋_GB2312"/>
        <charset val="134"/>
      </rPr>
      <t>月底，新增限上商贸单位</t>
    </r>
    <r>
      <rPr>
        <sz val="12"/>
        <rFont val="Times New Roman"/>
        <charset val="134"/>
      </rPr>
      <t>119</t>
    </r>
    <r>
      <rPr>
        <sz val="12"/>
        <rFont val="仿宋_GB2312"/>
        <charset val="134"/>
      </rPr>
      <t>家（法人单位</t>
    </r>
    <r>
      <rPr>
        <sz val="12"/>
        <rFont val="Times New Roman"/>
        <charset val="134"/>
      </rPr>
      <t>52</t>
    </r>
    <r>
      <rPr>
        <sz val="12"/>
        <rFont val="仿宋_GB2312"/>
        <charset val="134"/>
      </rPr>
      <t>家，大个体</t>
    </r>
    <r>
      <rPr>
        <sz val="12"/>
        <rFont val="Times New Roman"/>
        <charset val="134"/>
      </rPr>
      <t>67</t>
    </r>
    <r>
      <rPr>
        <sz val="12"/>
        <rFont val="仿宋_GB2312"/>
        <charset val="134"/>
      </rPr>
      <t>家）。</t>
    </r>
  </si>
  <si>
    <r>
      <rPr>
        <sz val="12"/>
        <color rgb="FF000000"/>
        <rFont val="仿宋_GB2312"/>
        <charset val="134"/>
      </rPr>
      <t>持续开展</t>
    </r>
    <r>
      <rPr>
        <sz val="12"/>
        <color rgb="FF000000"/>
        <rFont val="Times New Roman"/>
        <charset val="134"/>
      </rPr>
      <t>“</t>
    </r>
    <r>
      <rPr>
        <sz val="12"/>
        <color rgb="FF000000"/>
        <rFont val="仿宋_GB2312"/>
        <charset val="134"/>
      </rPr>
      <t>皖美消费 乐享淮北</t>
    </r>
    <r>
      <rPr>
        <sz val="12"/>
        <color rgb="FF000000"/>
        <rFont val="Times New Roman"/>
        <charset val="134"/>
      </rPr>
      <t>”</t>
    </r>
    <r>
      <rPr>
        <sz val="12"/>
        <color rgb="FF000000"/>
        <rFont val="仿宋_GB2312"/>
        <charset val="134"/>
      </rPr>
      <t>系列主题促销活动。</t>
    </r>
  </si>
  <si>
    <r>
      <rPr>
        <sz val="12"/>
        <color rgb="FF000000"/>
        <rFont val="Times New Roman"/>
        <charset val="134"/>
      </rPr>
      <t>1.</t>
    </r>
    <r>
      <rPr>
        <sz val="12"/>
        <color rgb="FF000000"/>
        <rFont val="仿宋_GB2312"/>
        <charset val="134"/>
      </rPr>
      <t>制定下发《淮北市“品质生活 徽动消费”</t>
    </r>
    <r>
      <rPr>
        <sz val="12"/>
        <color rgb="FF000000"/>
        <rFont val="Times New Roman"/>
        <charset val="134"/>
      </rPr>
      <t>2023</t>
    </r>
    <r>
      <rPr>
        <sz val="12"/>
        <color rgb="FF000000"/>
        <rFont val="仿宋_GB2312"/>
        <charset val="134"/>
      </rPr>
      <t>年促消费活动方案》；</t>
    </r>
    <r>
      <rPr>
        <sz val="12"/>
        <color rgb="FF000000"/>
        <rFont val="Times New Roman"/>
        <charset val="134"/>
      </rPr>
      <t>2.</t>
    </r>
    <r>
      <rPr>
        <sz val="12"/>
        <color rgb="FF000000"/>
        <rFont val="仿宋_GB2312"/>
        <charset val="134"/>
      </rPr>
      <t>开展“皖美消费 乐享淮北”</t>
    </r>
    <r>
      <rPr>
        <sz val="12"/>
        <color rgb="FF000000"/>
        <rFont val="Times New Roman"/>
        <charset val="134"/>
      </rPr>
      <t>2023</t>
    </r>
    <r>
      <rPr>
        <sz val="12"/>
        <color rgb="FF000000"/>
        <rFont val="仿宋_GB2312"/>
        <charset val="134"/>
      </rPr>
      <t>年迎新春购物季迎新春百货餐饮消费券发放活动；</t>
    </r>
    <r>
      <rPr>
        <sz val="12"/>
        <color rgb="FF000000"/>
        <rFont val="Times New Roman"/>
        <charset val="134"/>
      </rPr>
      <t>3.</t>
    </r>
    <r>
      <rPr>
        <sz val="12"/>
        <color rgb="FF000000"/>
        <rFont val="仿宋_GB2312"/>
        <charset val="134"/>
      </rPr>
      <t>组织县区开展迎新春促销活动；</t>
    </r>
    <r>
      <rPr>
        <sz val="12"/>
        <color rgb="FF000000"/>
        <rFont val="Times New Roman"/>
        <charset val="134"/>
      </rPr>
      <t>4.</t>
    </r>
    <r>
      <rPr>
        <sz val="12"/>
        <color rgb="FF000000"/>
        <rFont val="仿宋_GB2312"/>
        <charset val="134"/>
      </rPr>
      <t>组织县区持续开展新春线上线下融合促消费活动。</t>
    </r>
  </si>
  <si>
    <r>
      <rPr>
        <sz val="12"/>
        <rFont val="Times New Roman"/>
        <charset val="134"/>
      </rPr>
      <t>1.</t>
    </r>
    <r>
      <rPr>
        <sz val="12"/>
        <rFont val="仿宋_GB2312"/>
        <charset val="134"/>
      </rPr>
      <t>已经制定下发《淮北市</t>
    </r>
    <r>
      <rPr>
        <sz val="12"/>
        <rFont val="Times New Roman"/>
        <charset val="134"/>
      </rPr>
      <t>“</t>
    </r>
    <r>
      <rPr>
        <sz val="12"/>
        <rFont val="仿宋_GB2312"/>
        <charset val="134"/>
      </rPr>
      <t>品质生活</t>
    </r>
    <r>
      <rPr>
        <sz val="12"/>
        <rFont val="Times New Roman"/>
        <charset val="134"/>
      </rPr>
      <t xml:space="preserve"> </t>
    </r>
    <r>
      <rPr>
        <sz val="12"/>
        <rFont val="仿宋_GB2312"/>
        <charset val="134"/>
      </rPr>
      <t>徽动消费</t>
    </r>
    <r>
      <rPr>
        <sz val="12"/>
        <rFont val="Times New Roman"/>
        <charset val="134"/>
      </rPr>
      <t>”2023</t>
    </r>
    <r>
      <rPr>
        <sz val="12"/>
        <rFont val="仿宋_GB2312"/>
        <charset val="134"/>
      </rPr>
      <t>年促消费活动方案》；</t>
    </r>
    <r>
      <rPr>
        <sz val="12"/>
        <rFont val="Times New Roman"/>
        <charset val="134"/>
      </rPr>
      <t>2.</t>
    </r>
    <r>
      <rPr>
        <sz val="12"/>
        <rFont val="仿宋_GB2312"/>
        <charset val="134"/>
      </rPr>
      <t>开展</t>
    </r>
    <r>
      <rPr>
        <sz val="12"/>
        <rFont val="Times New Roman"/>
        <charset val="134"/>
      </rPr>
      <t>“</t>
    </r>
    <r>
      <rPr>
        <sz val="12"/>
        <rFont val="仿宋_GB2312"/>
        <charset val="134"/>
      </rPr>
      <t>皖美消费</t>
    </r>
    <r>
      <rPr>
        <sz val="12"/>
        <rFont val="Times New Roman"/>
        <charset val="134"/>
      </rPr>
      <t xml:space="preserve"> </t>
    </r>
    <r>
      <rPr>
        <sz val="12"/>
        <rFont val="仿宋_GB2312"/>
        <charset val="134"/>
      </rPr>
      <t>乐享淮北</t>
    </r>
    <r>
      <rPr>
        <sz val="12"/>
        <rFont val="Times New Roman"/>
        <charset val="134"/>
      </rPr>
      <t>”2023</t>
    </r>
    <r>
      <rPr>
        <sz val="12"/>
        <rFont val="仿宋_GB2312"/>
        <charset val="134"/>
      </rPr>
      <t>年迎新春购物季迎新春百货餐饮消费券</t>
    </r>
    <r>
      <rPr>
        <sz val="12"/>
        <rFont val="Times New Roman"/>
        <charset val="134"/>
      </rPr>
      <t>100</t>
    </r>
    <r>
      <rPr>
        <sz val="12"/>
        <rFont val="仿宋_GB2312"/>
        <charset val="134"/>
      </rPr>
      <t>万元发放活动；</t>
    </r>
    <r>
      <rPr>
        <sz val="12"/>
        <rFont val="Times New Roman"/>
        <charset val="134"/>
      </rPr>
      <t>3.</t>
    </r>
    <r>
      <rPr>
        <sz val="12"/>
        <rFont val="仿宋_GB2312"/>
        <charset val="134"/>
      </rPr>
      <t>相山区开展了全城购物嘉年华等活动，濉溪县开展濉溪好物</t>
    </r>
    <r>
      <rPr>
        <sz val="12"/>
        <rFont val="Times New Roman"/>
        <charset val="134"/>
      </rPr>
      <t>·</t>
    </r>
    <r>
      <rPr>
        <sz val="12"/>
        <rFont val="仿宋_GB2312"/>
        <charset val="134"/>
      </rPr>
      <t>年货精选活动，杜集区开展龙溪屯街</t>
    </r>
    <r>
      <rPr>
        <sz val="12"/>
        <rFont val="Times New Roman"/>
        <charset val="134"/>
      </rPr>
      <t>“</t>
    </r>
    <r>
      <rPr>
        <sz val="12"/>
        <rFont val="仿宋_GB2312"/>
        <charset val="134"/>
      </rPr>
      <t>寻味杜集</t>
    </r>
    <r>
      <rPr>
        <sz val="12"/>
        <rFont val="Times New Roman"/>
        <charset val="134"/>
      </rPr>
      <t xml:space="preserve"> </t>
    </r>
    <r>
      <rPr>
        <sz val="12"/>
        <rFont val="仿宋_GB2312"/>
        <charset val="134"/>
      </rPr>
      <t>美味无限</t>
    </r>
    <r>
      <rPr>
        <sz val="12"/>
        <rFont val="Times New Roman"/>
        <charset val="134"/>
      </rPr>
      <t>”</t>
    </r>
    <r>
      <rPr>
        <sz val="12"/>
        <rFont val="仿宋_GB2312"/>
        <charset val="134"/>
      </rPr>
      <t>，吾悦百货</t>
    </r>
    <r>
      <rPr>
        <sz val="12"/>
        <rFont val="Times New Roman"/>
        <charset val="134"/>
      </rPr>
      <t>“</t>
    </r>
    <r>
      <rPr>
        <sz val="12"/>
        <rFont val="仿宋_GB2312"/>
        <charset val="134"/>
      </rPr>
      <t>新春年货惠</t>
    </r>
    <r>
      <rPr>
        <sz val="12"/>
        <rFont val="Times New Roman"/>
        <charset val="134"/>
      </rPr>
      <t>”</t>
    </r>
    <r>
      <rPr>
        <sz val="12"/>
        <rFont val="仿宋_GB2312"/>
        <charset val="134"/>
      </rPr>
      <t>等活动，烈山区开展</t>
    </r>
    <r>
      <rPr>
        <sz val="12"/>
        <rFont val="Times New Roman"/>
        <charset val="134"/>
      </rPr>
      <t>“</t>
    </r>
    <r>
      <rPr>
        <sz val="12"/>
        <rFont val="仿宋_GB2312"/>
        <charset val="134"/>
      </rPr>
      <t>烈山好物</t>
    </r>
    <r>
      <rPr>
        <sz val="12"/>
        <rFont val="Times New Roman"/>
        <charset val="134"/>
      </rPr>
      <t>·</t>
    </r>
    <r>
      <rPr>
        <sz val="12"/>
        <rFont val="仿宋_GB2312"/>
        <charset val="134"/>
      </rPr>
      <t>年货精选</t>
    </r>
    <r>
      <rPr>
        <sz val="12"/>
        <rFont val="Times New Roman"/>
        <charset val="134"/>
      </rPr>
      <t>”——2023</t>
    </r>
    <r>
      <rPr>
        <sz val="12"/>
        <rFont val="仿宋_GB2312"/>
        <charset val="134"/>
      </rPr>
      <t>年网上年货节活动。</t>
    </r>
    <r>
      <rPr>
        <sz val="12"/>
        <rFont val="Times New Roman"/>
        <charset val="134"/>
      </rPr>
      <t>4.1</t>
    </r>
    <r>
      <rPr>
        <sz val="12"/>
        <rFont val="仿宋_GB2312"/>
        <charset val="134"/>
      </rPr>
      <t>月，组织</t>
    </r>
    <r>
      <rPr>
        <sz val="12"/>
        <rFont val="Times New Roman"/>
        <charset val="134"/>
      </rPr>
      <t>20</t>
    </r>
    <r>
      <rPr>
        <sz val="12"/>
        <rFont val="仿宋_GB2312"/>
        <charset val="134"/>
      </rPr>
      <t>多家电商企业举办</t>
    </r>
    <r>
      <rPr>
        <sz val="12"/>
        <rFont val="Times New Roman"/>
        <charset val="134"/>
      </rPr>
      <t>“</t>
    </r>
    <r>
      <rPr>
        <sz val="12"/>
        <rFont val="仿宋_GB2312"/>
        <charset val="134"/>
      </rPr>
      <t>濉溪好物</t>
    </r>
    <r>
      <rPr>
        <sz val="12"/>
        <rFont val="Times New Roman"/>
        <charset val="134"/>
      </rPr>
      <t>·</t>
    </r>
    <r>
      <rPr>
        <sz val="12"/>
        <rFont val="仿宋_GB2312"/>
        <charset val="134"/>
      </rPr>
      <t>年货精选</t>
    </r>
    <r>
      <rPr>
        <sz val="12"/>
        <rFont val="Times New Roman"/>
        <charset val="134"/>
      </rPr>
      <t>”</t>
    </r>
    <r>
      <rPr>
        <sz val="12"/>
        <rFont val="仿宋_GB2312"/>
        <charset val="134"/>
      </rPr>
      <t>网上年货节活动，销售</t>
    </r>
    <r>
      <rPr>
        <sz val="12"/>
        <rFont val="Times New Roman"/>
        <charset val="134"/>
      </rPr>
      <t>“</t>
    </r>
    <r>
      <rPr>
        <sz val="12"/>
        <rFont val="仿宋_GB2312"/>
        <charset val="134"/>
      </rPr>
      <t>安徽老字号</t>
    </r>
    <r>
      <rPr>
        <sz val="12"/>
        <rFont val="Times New Roman"/>
        <charset val="134"/>
      </rPr>
      <t>”“</t>
    </r>
    <r>
      <rPr>
        <sz val="12"/>
        <rFont val="仿宋_GB2312"/>
        <charset val="134"/>
      </rPr>
      <t>非遗</t>
    </r>
    <r>
      <rPr>
        <sz val="12"/>
        <rFont val="Times New Roman"/>
        <charset val="134"/>
      </rPr>
      <t>”</t>
    </r>
    <r>
      <rPr>
        <sz val="12"/>
        <rFont val="仿宋_GB2312"/>
        <charset val="134"/>
      </rPr>
      <t>等农特产品</t>
    </r>
    <r>
      <rPr>
        <sz val="12"/>
        <rFont val="Times New Roman"/>
        <charset val="134"/>
      </rPr>
      <t>1300</t>
    </r>
    <r>
      <rPr>
        <sz val="12"/>
        <rFont val="仿宋_GB2312"/>
        <charset val="134"/>
      </rPr>
      <t>多万元。组织濉溪县举办</t>
    </r>
    <r>
      <rPr>
        <sz val="12"/>
        <rFont val="Times New Roman"/>
        <charset val="134"/>
      </rPr>
      <t>“</t>
    </r>
    <r>
      <rPr>
        <sz val="12"/>
        <rFont val="仿宋_GB2312"/>
        <charset val="134"/>
      </rPr>
      <t>徽动消费</t>
    </r>
    <r>
      <rPr>
        <sz val="12"/>
        <rFont val="Times New Roman"/>
        <charset val="134"/>
      </rPr>
      <t>·</t>
    </r>
    <r>
      <rPr>
        <sz val="12"/>
        <rFont val="仿宋_GB2312"/>
        <charset val="134"/>
      </rPr>
      <t>乐享濉溪</t>
    </r>
    <r>
      <rPr>
        <sz val="12"/>
        <rFont val="Times New Roman"/>
        <charset val="134"/>
      </rPr>
      <t>”</t>
    </r>
    <r>
      <rPr>
        <sz val="12"/>
        <rFont val="仿宋_GB2312"/>
        <charset val="134"/>
      </rPr>
      <t>促消费活动，发放消费券</t>
    </r>
    <r>
      <rPr>
        <sz val="12"/>
        <rFont val="Times New Roman"/>
        <charset val="134"/>
      </rPr>
      <t>100</t>
    </r>
    <r>
      <rPr>
        <sz val="12"/>
        <rFont val="仿宋_GB2312"/>
        <charset val="134"/>
      </rPr>
      <t>万元，目前已带动消费</t>
    </r>
    <r>
      <rPr>
        <sz val="12"/>
        <rFont val="Times New Roman"/>
        <charset val="134"/>
      </rPr>
      <t>800</t>
    </r>
    <r>
      <rPr>
        <sz val="12"/>
        <rFont val="仿宋_GB2312"/>
        <charset val="134"/>
      </rPr>
      <t>多万元；</t>
    </r>
    <r>
      <rPr>
        <sz val="12"/>
        <rFont val="Times New Roman"/>
        <charset val="134"/>
      </rPr>
      <t>1</t>
    </r>
    <r>
      <rPr>
        <sz val="12"/>
        <rFont val="仿宋_GB2312"/>
        <charset val="134"/>
      </rPr>
      <t>至</t>
    </r>
    <r>
      <rPr>
        <sz val="12"/>
        <rFont val="Times New Roman"/>
        <charset val="134"/>
      </rPr>
      <t>2</t>
    </r>
    <r>
      <rPr>
        <sz val="12"/>
        <rFont val="仿宋_GB2312"/>
        <charset val="134"/>
      </rPr>
      <t>月开展</t>
    </r>
    <r>
      <rPr>
        <sz val="12"/>
        <rFont val="Times New Roman"/>
        <charset val="134"/>
      </rPr>
      <t>“</t>
    </r>
    <r>
      <rPr>
        <sz val="12"/>
        <rFont val="仿宋_GB2312"/>
        <charset val="134"/>
      </rPr>
      <t>临涣古镇年货展销节</t>
    </r>
    <r>
      <rPr>
        <sz val="12"/>
        <rFont val="Times New Roman"/>
        <charset val="134"/>
      </rPr>
      <t>”</t>
    </r>
    <r>
      <rPr>
        <sz val="12"/>
        <rFont val="仿宋_GB2312"/>
        <charset val="134"/>
      </rPr>
      <t>活动，在濉溪老城石板街、水街、南大街举办</t>
    </r>
    <r>
      <rPr>
        <sz val="12"/>
        <rFont val="Times New Roman"/>
        <charset val="134"/>
      </rPr>
      <t>“</t>
    </r>
    <r>
      <rPr>
        <sz val="12"/>
        <rFont val="仿宋_GB2312"/>
        <charset val="134"/>
      </rPr>
      <t>濉溪古城民俗踩街</t>
    </r>
    <r>
      <rPr>
        <sz val="12"/>
        <rFont val="Times New Roman"/>
        <charset val="134"/>
      </rPr>
      <t>”</t>
    </r>
    <r>
      <rPr>
        <sz val="12"/>
        <rFont val="仿宋_GB2312"/>
        <charset val="134"/>
      </rPr>
      <t>活动，线上线下销售集中</t>
    </r>
    <r>
      <rPr>
        <sz val="12"/>
        <rFont val="Times New Roman"/>
        <charset val="134"/>
      </rPr>
      <t>“</t>
    </r>
    <r>
      <rPr>
        <sz val="12"/>
        <rFont val="仿宋_GB2312"/>
        <charset val="134"/>
      </rPr>
      <t>安徽老字号</t>
    </r>
    <r>
      <rPr>
        <sz val="12"/>
        <rFont val="Times New Roman"/>
        <charset val="134"/>
      </rPr>
      <t>”</t>
    </r>
    <r>
      <rPr>
        <sz val="12"/>
        <rFont val="仿宋_GB2312"/>
        <charset val="134"/>
      </rPr>
      <t>非遗、扶贫、民俗等特色产品</t>
    </r>
    <r>
      <rPr>
        <sz val="12"/>
        <rFont val="Times New Roman"/>
        <charset val="134"/>
      </rPr>
      <t>600</t>
    </r>
    <r>
      <rPr>
        <sz val="12"/>
        <rFont val="仿宋_GB2312"/>
        <charset val="134"/>
      </rPr>
      <t>多万元。</t>
    </r>
  </si>
  <si>
    <t>积极承办全省网商大会，促进消费潜力释放，尽快扭转社会消费品零售总额在全省位次靠后的被动局面。</t>
  </si>
  <si>
    <r>
      <rPr>
        <sz val="12"/>
        <color rgb="FF000000"/>
        <rFont val="仿宋_GB2312"/>
        <charset val="134"/>
      </rPr>
      <t>积极对接省商务厅、省网商协会、知名电商平台、淮北市网商协会、淮北市电商企业，计划</t>
    </r>
    <r>
      <rPr>
        <sz val="12"/>
        <color rgb="FF000000"/>
        <rFont val="Times New Roman"/>
        <charset val="134"/>
      </rPr>
      <t>3</t>
    </r>
    <r>
      <rPr>
        <sz val="12"/>
        <color rgb="FF000000"/>
        <rFont val="仿宋_GB2312"/>
        <charset val="134"/>
      </rPr>
      <t>月底召开全省网商大会。</t>
    </r>
  </si>
  <si>
    <r>
      <rPr>
        <sz val="12"/>
        <rFont val="Times New Roman"/>
        <charset val="134"/>
      </rPr>
      <t>3</t>
    </r>
    <r>
      <rPr>
        <sz val="12"/>
        <rFont val="仿宋_GB2312"/>
        <charset val="134"/>
      </rPr>
      <t>月</t>
    </r>
    <r>
      <rPr>
        <sz val="12"/>
        <rFont val="Times New Roman"/>
        <charset val="134"/>
      </rPr>
      <t>29</t>
    </r>
    <r>
      <rPr>
        <sz val="12"/>
        <rFont val="仿宋_GB2312"/>
        <charset val="134"/>
      </rPr>
      <t>日，由安徽省商务厅、淮北市政府主办，淮北市商务局、安徽省网商协会、淮北市相山区政府承办的</t>
    </r>
    <r>
      <rPr>
        <sz val="12"/>
        <rFont val="Times New Roman"/>
        <charset val="134"/>
      </rPr>
      <t>2023</t>
    </r>
    <r>
      <rPr>
        <sz val="12"/>
        <rFont val="仿宋_GB2312"/>
        <charset val="134"/>
      </rPr>
      <t>安徽省网商大会在淮北市召开。会议围绕电商发展趋势、新零售品牌建设、电商业态打造等举办主论坛，为</t>
    </r>
    <r>
      <rPr>
        <sz val="12"/>
        <rFont val="Times New Roman"/>
        <charset val="134"/>
      </rPr>
      <t>2022</t>
    </r>
    <r>
      <rPr>
        <sz val="12"/>
        <rFont val="仿宋_GB2312"/>
        <charset val="134"/>
      </rPr>
      <t>安徽省电商直播大赛获奖选手颁奖，并举办阿里巴巴、京东、抖音、美团、快手等专场招商会。</t>
    </r>
  </si>
  <si>
    <r>
      <rPr>
        <sz val="12"/>
        <color theme="1"/>
        <rFont val="仿宋_GB2312"/>
        <charset val="134"/>
      </rPr>
      <t>立足皖北区域性物流枢纽中心定位，依托青龙山</t>
    </r>
    <r>
      <rPr>
        <sz val="12"/>
        <color theme="1"/>
        <rFont val="Times New Roman"/>
        <charset val="134"/>
      </rPr>
      <t>“</t>
    </r>
    <r>
      <rPr>
        <sz val="12"/>
        <color theme="1"/>
        <rFont val="仿宋_GB2312"/>
        <charset val="134"/>
      </rPr>
      <t>无水港</t>
    </r>
    <r>
      <rPr>
        <sz val="12"/>
        <color theme="1"/>
        <rFont val="Times New Roman"/>
        <charset val="134"/>
      </rPr>
      <t>”</t>
    </r>
    <r>
      <rPr>
        <sz val="12"/>
        <color theme="1"/>
        <rFont val="仿宋_GB2312"/>
        <charset val="134"/>
      </rPr>
      <t>，大力发展海铁联运，为出口企业提供更加便利的通关一体化服务，帮助企业抢订单、稳份额、拓市场。</t>
    </r>
  </si>
  <si>
    <t>提升青龙山铁路“无水港”装卸能力，协调督促尽快启动二期项目，延长门吊线增加龙门吊，确保海铁联运发运畅通。</t>
  </si>
  <si>
    <r>
      <rPr>
        <sz val="12"/>
        <rFont val="Times New Roman"/>
        <charset val="134"/>
      </rPr>
      <t>1.</t>
    </r>
    <r>
      <rPr>
        <sz val="12"/>
        <rFont val="仿宋_GB2312"/>
        <charset val="134"/>
      </rPr>
      <t>提升装卸能力。经多次和上海路局沟通协调，青龙山货场延长线和增加龙门吊等建设项目已经上海路局会议通过上海路局会议通过延长线和增加龙门吊等建设项目，目前正在走招投标等相关程序；</t>
    </r>
    <r>
      <rPr>
        <sz val="12"/>
        <rFont val="Times New Roman"/>
        <charset val="134"/>
      </rPr>
      <t>2.2023</t>
    </r>
    <r>
      <rPr>
        <sz val="12"/>
        <rFont val="仿宋_GB2312"/>
        <charset val="134"/>
      </rPr>
      <t>年第一季度外贸进出口企业通过海铁联运发运标准箱稳定运行；</t>
    </r>
    <r>
      <rPr>
        <sz val="12"/>
        <rFont val="Times New Roman"/>
        <charset val="134"/>
      </rPr>
      <t>3.2023</t>
    </r>
    <r>
      <rPr>
        <sz val="12"/>
        <rFont val="仿宋_GB2312"/>
        <charset val="134"/>
      </rPr>
      <t>年第一季度外贸进出口企业通过海铁联运发运标准箱</t>
    </r>
    <r>
      <rPr>
        <sz val="12"/>
        <rFont val="Times New Roman"/>
        <charset val="134"/>
      </rPr>
      <t>1364T</t>
    </r>
    <r>
      <rPr>
        <sz val="12"/>
        <rFont val="仿宋_GB2312"/>
        <charset val="134"/>
      </rPr>
      <t>，班列</t>
    </r>
    <r>
      <rPr>
        <sz val="12"/>
        <rFont val="Times New Roman"/>
        <charset val="134"/>
      </rPr>
      <t>11</t>
    </r>
    <r>
      <rPr>
        <sz val="12"/>
        <rFont val="仿宋_GB2312"/>
        <charset val="134"/>
      </rPr>
      <t>列，其他班次</t>
    </r>
    <r>
      <rPr>
        <sz val="12"/>
        <rFont val="Times New Roman"/>
        <charset val="134"/>
      </rPr>
      <t>36</t>
    </r>
    <r>
      <rPr>
        <sz val="12"/>
        <rFont val="仿宋_GB2312"/>
        <charset val="134"/>
      </rPr>
      <t>次，货运量约</t>
    </r>
    <r>
      <rPr>
        <sz val="12"/>
        <rFont val="Times New Roman"/>
        <charset val="134"/>
      </rPr>
      <t>2</t>
    </r>
    <r>
      <rPr>
        <sz val="12"/>
        <rFont val="仿宋_GB2312"/>
        <charset val="134"/>
      </rPr>
      <t>万吨。</t>
    </r>
  </si>
  <si>
    <r>
      <rPr>
        <sz val="12"/>
        <color theme="1"/>
        <rFont val="仿宋_GB2312"/>
        <charset val="134"/>
      </rPr>
      <t>健全安徽自贸区淮北联动创新区工作运行机制，加强与各片区对接互动，复制推广投资贸易便利化政策，全年利用外商直接投资增长</t>
    </r>
    <r>
      <rPr>
        <sz val="12"/>
        <color theme="1"/>
        <rFont val="Times New Roman"/>
        <charset val="134"/>
      </rPr>
      <t>10%</t>
    </r>
    <r>
      <rPr>
        <sz val="12"/>
        <color theme="1"/>
        <rFont val="仿宋_GB2312"/>
        <charset val="134"/>
      </rPr>
      <t>。</t>
    </r>
  </si>
  <si>
    <r>
      <rPr>
        <sz val="12"/>
        <color theme="1"/>
        <rFont val="Times New Roman"/>
        <charset val="134"/>
      </rPr>
      <t>1.</t>
    </r>
    <r>
      <rPr>
        <sz val="12"/>
        <color theme="1"/>
        <rFont val="仿宋_GB2312"/>
        <charset val="134"/>
      </rPr>
      <t>持续推进淮北联动创新区专项小组工作；</t>
    </r>
    <r>
      <rPr>
        <sz val="12"/>
        <color theme="1"/>
        <rFont val="Times New Roman"/>
        <charset val="134"/>
      </rPr>
      <t>2.</t>
    </r>
    <r>
      <rPr>
        <sz val="12"/>
        <color theme="1"/>
        <rFont val="仿宋_GB2312"/>
        <charset val="134"/>
      </rPr>
      <t>相关业务人员赴徐州联动创新发展区学习考察；</t>
    </r>
    <r>
      <rPr>
        <sz val="12"/>
        <color theme="1"/>
        <rFont val="Times New Roman"/>
        <charset val="134"/>
      </rPr>
      <t>3.</t>
    </r>
    <r>
      <rPr>
        <sz val="12"/>
        <color theme="1"/>
        <rFont val="仿宋_GB2312"/>
        <charset val="134"/>
      </rPr>
      <t>国家自贸区改革试点经验案例复制推广</t>
    </r>
    <r>
      <rPr>
        <sz val="12"/>
        <color theme="1"/>
        <rFont val="Times New Roman"/>
        <charset val="134"/>
      </rPr>
      <t>10%</t>
    </r>
    <r>
      <rPr>
        <sz val="12"/>
        <color theme="1"/>
        <rFont val="宋体"/>
        <charset val="134"/>
      </rPr>
      <t>；</t>
    </r>
    <r>
      <rPr>
        <sz val="12"/>
        <color theme="1"/>
        <rFont val="Times New Roman"/>
        <charset val="134"/>
      </rPr>
      <t>4.</t>
    </r>
    <r>
      <rPr>
        <sz val="12"/>
        <color theme="1"/>
        <rFont val="仿宋_GB2312"/>
        <charset val="134"/>
      </rPr>
      <t>一季度预计累计上报</t>
    </r>
    <r>
      <rPr>
        <sz val="12"/>
        <color theme="1"/>
        <rFont val="Times New Roman"/>
        <charset val="134"/>
      </rPr>
      <t>FDI2200</t>
    </r>
    <r>
      <rPr>
        <sz val="12"/>
        <color theme="1"/>
        <rFont val="仿宋_GB2312"/>
        <charset val="134"/>
      </rPr>
      <t>万美元，同比增长</t>
    </r>
    <r>
      <rPr>
        <sz val="12"/>
        <color theme="1"/>
        <rFont val="Times New Roman"/>
        <charset val="134"/>
      </rPr>
      <t>10%</t>
    </r>
    <r>
      <rPr>
        <sz val="12"/>
        <color theme="1"/>
        <rFont val="宋体"/>
        <charset val="134"/>
      </rPr>
      <t>。</t>
    </r>
  </si>
  <si>
    <r>
      <rPr>
        <sz val="12"/>
        <rFont val="Times New Roman"/>
        <charset val="134"/>
      </rPr>
      <t>1.</t>
    </r>
    <r>
      <rPr>
        <sz val="12"/>
        <rFont val="仿宋_GB2312"/>
        <charset val="134"/>
      </rPr>
      <t>专项小组工作正常有序推进中，已完成试点任务</t>
    </r>
    <r>
      <rPr>
        <sz val="12"/>
        <rFont val="Times New Roman"/>
        <charset val="134"/>
      </rPr>
      <t>78</t>
    </r>
    <r>
      <rPr>
        <sz val="12"/>
        <rFont val="仿宋_GB2312"/>
        <charset val="134"/>
      </rPr>
      <t>项。</t>
    </r>
    <r>
      <rPr>
        <sz val="12"/>
        <rFont val="Times New Roman"/>
        <charset val="134"/>
      </rPr>
      <t>2.</t>
    </r>
    <r>
      <rPr>
        <sz val="12"/>
        <rFont val="仿宋_GB2312"/>
        <charset val="134"/>
      </rPr>
      <t>已赴徐州联动创新区发展区学习考察对接。</t>
    </r>
    <r>
      <rPr>
        <sz val="12"/>
        <rFont val="Times New Roman"/>
        <charset val="134"/>
      </rPr>
      <t>3.</t>
    </r>
    <r>
      <rPr>
        <sz val="12"/>
        <rFont val="仿宋_GB2312"/>
        <charset val="134"/>
      </rPr>
      <t>国家自贸区改革试点经验案例复制推广率达</t>
    </r>
    <r>
      <rPr>
        <sz val="12"/>
        <rFont val="Times New Roman"/>
        <charset val="134"/>
      </rPr>
      <t>50.8%</t>
    </r>
    <r>
      <rPr>
        <sz val="12"/>
        <rFont val="仿宋_GB2312"/>
        <charset val="134"/>
      </rPr>
      <t>。</t>
    </r>
    <r>
      <rPr>
        <sz val="12"/>
        <rFont val="Times New Roman"/>
        <charset val="134"/>
      </rPr>
      <t>4.</t>
    </r>
    <r>
      <rPr>
        <sz val="12"/>
        <rFont val="仿宋_GB2312"/>
        <charset val="134"/>
      </rPr>
      <t>一季度累计上报外商直接投资</t>
    </r>
    <r>
      <rPr>
        <sz val="12"/>
        <rFont val="Times New Roman"/>
        <charset val="134"/>
      </rPr>
      <t>2997</t>
    </r>
    <r>
      <rPr>
        <sz val="12"/>
        <rFont val="仿宋_GB2312"/>
        <charset val="134"/>
      </rPr>
      <t>万美元，同比约增长</t>
    </r>
    <r>
      <rPr>
        <sz val="12"/>
        <rFont val="Times New Roman"/>
        <charset val="134"/>
      </rPr>
      <t>50%</t>
    </r>
    <r>
      <rPr>
        <sz val="12"/>
        <rFont val="仿宋_GB2312"/>
        <charset val="134"/>
      </rPr>
      <t>。</t>
    </r>
  </si>
  <si>
    <r>
      <rPr>
        <sz val="12"/>
        <color rgb="FF000000"/>
        <rFont val="仿宋_GB2312"/>
        <charset val="134"/>
      </rPr>
      <t>大力发展农村电商，农产品网上交易额超</t>
    </r>
    <r>
      <rPr>
        <sz val="12"/>
        <color rgb="FF000000"/>
        <rFont val="Times New Roman"/>
        <charset val="134"/>
      </rPr>
      <t>10</t>
    </r>
    <r>
      <rPr>
        <sz val="12"/>
        <color rgb="FF000000"/>
        <rFont val="仿宋_GB2312"/>
        <charset val="134"/>
      </rPr>
      <t>亿元，增长</t>
    </r>
    <r>
      <rPr>
        <sz val="12"/>
        <color rgb="FF000000"/>
        <rFont val="Times New Roman"/>
        <charset val="134"/>
      </rPr>
      <t>15%</t>
    </r>
    <r>
      <rPr>
        <sz val="12"/>
        <color rgb="FF000000"/>
        <rFont val="仿宋_GB2312"/>
        <charset val="134"/>
      </rPr>
      <t>以上。</t>
    </r>
  </si>
  <si>
    <r>
      <rPr>
        <sz val="12"/>
        <color rgb="FF000000"/>
        <rFont val="仿宋_GB2312"/>
        <charset val="134"/>
      </rPr>
      <t>筹备召开全省网商大会，组织县区开展年货节线上线下融合促销活动，力争农村产品网上交易额超</t>
    </r>
    <r>
      <rPr>
        <sz val="12"/>
        <color rgb="FF000000"/>
        <rFont val="Times New Roman"/>
        <charset val="134"/>
      </rPr>
      <t>2</t>
    </r>
    <r>
      <rPr>
        <sz val="12"/>
        <color rgb="FF000000"/>
        <rFont val="仿宋_GB2312"/>
        <charset val="134"/>
      </rPr>
      <t>亿元。</t>
    </r>
  </si>
  <si>
    <r>
      <rPr>
        <sz val="12"/>
        <rFont val="Times New Roman"/>
        <charset val="134"/>
      </rPr>
      <t>1-3</t>
    </r>
    <r>
      <rPr>
        <sz val="12"/>
        <rFont val="仿宋_GB2312"/>
        <charset val="134"/>
      </rPr>
      <t>月，农产品网上交易额达到</t>
    </r>
    <r>
      <rPr>
        <sz val="12"/>
        <rFont val="Times New Roman"/>
        <charset val="134"/>
      </rPr>
      <t>2.1</t>
    </r>
    <r>
      <rPr>
        <sz val="12"/>
        <rFont val="仿宋_GB2312"/>
        <charset val="134"/>
      </rPr>
      <t>亿元。</t>
    </r>
  </si>
  <si>
    <t>推动南翔云集和濉溪老城石板街创建省级特色商业街区和省级旅游休闲街区。</t>
  </si>
  <si>
    <t>市文化旅游
体育局</t>
  </si>
  <si>
    <t>根据省级特色商业街区认定规范，加大指导力度；结合省级旅游休闲街区标准，对标、对表，查找濉溪老城石板街缺漏。</t>
  </si>
  <si>
    <r>
      <rPr>
        <sz val="12"/>
        <color rgb="FF000000"/>
        <rFont val="仿宋_GB2312"/>
        <charset val="134"/>
      </rPr>
      <t>邀请商务厅流通处领导赴南翔云集和濉溪老城石板街进行现场指导，并对下步特色商业街区创建具体事项和要求予以明确，加快创建进度。指导濉溪古城景区加快水街项目进度，对照省级旅游休闲街区创建标准，完善基础配套设施。</t>
    </r>
  </si>
  <si>
    <r>
      <rPr>
        <sz val="12"/>
        <color rgb="FF000000"/>
        <rFont val="仿宋_GB2312"/>
        <charset val="134"/>
      </rPr>
      <t>建成城市书房</t>
    </r>
    <r>
      <rPr>
        <sz val="12"/>
        <color rgb="FF000000"/>
        <rFont val="Times New Roman"/>
        <charset val="134"/>
      </rPr>
      <t>5</t>
    </r>
    <r>
      <rPr>
        <sz val="12"/>
        <color rgb="FF000000"/>
        <rFont val="仿宋_GB2312"/>
        <charset val="134"/>
      </rPr>
      <t>个。</t>
    </r>
  </si>
  <si>
    <t>对芜湖城市书房建设进行学习调研，完善市级城市书房设计方案，相山区完成设计方案，濉溪县城市书房正在建设；烈山区签订合作协议；杜集区城市书房完成消防验收，完成建设方案。</t>
  </si>
  <si>
    <r>
      <rPr>
        <sz val="12"/>
        <color rgb="FF000000"/>
        <rFont val="Times New Roman"/>
        <charset val="134"/>
      </rPr>
      <t>2</t>
    </r>
    <r>
      <rPr>
        <sz val="12"/>
        <color rgb="FF000000"/>
        <rFont val="仿宋_GB2312"/>
        <charset val="134"/>
      </rPr>
      <t>月</t>
    </r>
    <r>
      <rPr>
        <sz val="12"/>
        <color rgb="FF000000"/>
        <rFont val="Times New Roman"/>
        <charset val="134"/>
      </rPr>
      <t>26</t>
    </r>
    <r>
      <rPr>
        <sz val="12"/>
        <color rgb="FF000000"/>
        <rFont val="仿宋_GB2312"/>
        <charset val="134"/>
      </rPr>
      <t>日市文旅体局、市建投和皖新传媒前往芜湖对城市书房建设进行调研，目前皖新传媒已经完成了对市级城市书房设计方案的补充完善。相山区完成设计方案，正在征求各方的意见和建议，完善设计。濉溪县城市书房正在建设；烈山区与皖新传媒进行进一步洽谈，并考察城市书房，达成初步合作意向。杜集区城市书房正在进行消防验收、装修施工询价，消防验收</t>
    </r>
    <r>
      <rPr>
        <sz val="12"/>
        <color rgb="FF000000"/>
        <rFont val="Times New Roman"/>
        <charset val="134"/>
      </rPr>
      <t>3</t>
    </r>
    <r>
      <rPr>
        <sz val="12"/>
        <color rgb="FF000000"/>
        <rFont val="仿宋_GB2312"/>
        <charset val="134"/>
      </rPr>
      <t>月底完成。</t>
    </r>
  </si>
  <si>
    <t>完善公共文化服务基础设施，丰富公共文化产品供给，提升群众文化获得感。</t>
  </si>
  <si>
    <r>
      <rPr>
        <sz val="12"/>
        <color rgb="FF000000"/>
        <rFont val="Times New Roman"/>
        <charset val="134"/>
      </rPr>
      <t>1.</t>
    </r>
    <r>
      <rPr>
        <sz val="12"/>
        <color rgb="FF000000"/>
        <rFont val="仿宋_GB2312"/>
        <charset val="134"/>
      </rPr>
      <t>举办幸福晚美年味淮北第三届非遗年货节；</t>
    </r>
    <r>
      <rPr>
        <sz val="12"/>
        <color rgb="FF000000"/>
        <rFont val="Times New Roman"/>
        <charset val="134"/>
      </rPr>
      <t>2.</t>
    </r>
    <r>
      <rPr>
        <sz val="12"/>
        <color rgb="FF000000"/>
        <rFont val="仿宋_GB2312"/>
        <charset val="134"/>
      </rPr>
      <t>开展乡村村晚活动；</t>
    </r>
    <r>
      <rPr>
        <sz val="12"/>
        <color rgb="FF000000"/>
        <rFont val="Times New Roman"/>
        <charset val="134"/>
      </rPr>
      <t>3.</t>
    </r>
    <r>
      <rPr>
        <sz val="12"/>
        <color rgb="FF000000"/>
        <rFont val="仿宋_GB2312"/>
        <charset val="134"/>
      </rPr>
      <t>开展迎新春阅读推广活动；</t>
    </r>
    <r>
      <rPr>
        <sz val="12"/>
        <color rgb="FF000000"/>
        <rFont val="Times New Roman"/>
        <charset val="134"/>
      </rPr>
      <t>4.</t>
    </r>
    <r>
      <rPr>
        <sz val="12"/>
        <color rgb="FF000000"/>
        <rFont val="仿宋_GB2312"/>
        <charset val="134"/>
      </rPr>
      <t>开展学雷锋系列活动。</t>
    </r>
  </si>
  <si>
    <r>
      <rPr>
        <sz val="12"/>
        <color rgb="FF000000"/>
        <rFont val="仿宋_GB2312"/>
        <charset val="134"/>
      </rPr>
      <t>已于</t>
    </r>
    <r>
      <rPr>
        <sz val="12"/>
        <color rgb="FF000000"/>
        <rFont val="Times New Roman"/>
        <charset val="134"/>
      </rPr>
      <t>1</t>
    </r>
    <r>
      <rPr>
        <sz val="12"/>
        <color rgb="FF000000"/>
        <rFont val="仿宋_GB2312"/>
        <charset val="134"/>
      </rPr>
      <t>月</t>
    </r>
    <r>
      <rPr>
        <sz val="12"/>
        <color rgb="FF000000"/>
        <rFont val="Times New Roman"/>
        <charset val="134"/>
      </rPr>
      <t>24</t>
    </r>
    <r>
      <rPr>
        <sz val="12"/>
        <color rgb="FF000000"/>
        <rFont val="仿宋_GB2312"/>
        <charset val="134"/>
      </rPr>
      <t>日</t>
    </r>
    <r>
      <rPr>
        <sz val="12"/>
        <color rgb="FF000000"/>
        <rFont val="Times New Roman"/>
        <charset val="134"/>
      </rPr>
      <t>-26</t>
    </r>
    <r>
      <rPr>
        <sz val="12"/>
        <color rgb="FF000000"/>
        <rFont val="仿宋_GB2312"/>
        <charset val="134"/>
      </rPr>
      <t>日（大年初三至初五）举办幸福皖美年味淮北第三届非遗年货节活动；已完成</t>
    </r>
    <r>
      <rPr>
        <sz val="12"/>
        <color rgb="FF000000"/>
        <rFont val="Times New Roman"/>
        <charset val="134"/>
      </rPr>
      <t>9</t>
    </r>
    <r>
      <rPr>
        <sz val="12"/>
        <color rgb="FF000000"/>
        <rFont val="仿宋_GB2312"/>
        <charset val="134"/>
      </rPr>
      <t>场乡村村晚演出活动；已于春节期间开展新春阅读季活动；已于</t>
    </r>
    <r>
      <rPr>
        <sz val="12"/>
        <color rgb="FF000000"/>
        <rFont val="Times New Roman"/>
        <charset val="134"/>
      </rPr>
      <t>3</t>
    </r>
    <r>
      <rPr>
        <sz val="12"/>
        <color rgb="FF000000"/>
        <rFont val="仿宋_GB2312"/>
        <charset val="134"/>
      </rPr>
      <t>月上旬开展学雷锋系列活动。</t>
    </r>
  </si>
  <si>
    <r>
      <rPr>
        <sz val="12"/>
        <color rgb="FF000000"/>
        <rFont val="仿宋_GB2312"/>
        <charset val="134"/>
      </rPr>
      <t>深入实施柳孜运河遗址、临涣城址城墙等一批文物保护修复重点项目，加快推进大运河国家文化公园、</t>
    </r>
    <r>
      <rPr>
        <sz val="12"/>
        <color rgb="FF000000"/>
        <rFont val="Times New Roman"/>
        <charset val="134"/>
      </rPr>
      <t>“</t>
    </r>
    <r>
      <rPr>
        <sz val="12"/>
        <color rgb="FF000000"/>
        <rFont val="仿宋_GB2312"/>
        <charset val="134"/>
      </rPr>
      <t>皖北川藏线</t>
    </r>
    <r>
      <rPr>
        <sz val="12"/>
        <color rgb="FF000000"/>
        <rFont val="Times New Roman"/>
        <charset val="134"/>
      </rPr>
      <t>”</t>
    </r>
    <r>
      <rPr>
        <sz val="12"/>
        <color rgb="FF000000"/>
        <rFont val="仿宋_GB2312"/>
        <charset val="134"/>
      </rPr>
      <t>、双堆集战场遗址红色旅游等重点文旅项目建设，提升四季榴园、南山景区等精品乡村旅游项目。</t>
    </r>
  </si>
  <si>
    <r>
      <rPr>
        <sz val="12"/>
        <color rgb="FF000000"/>
        <rFont val="仿宋_GB2312"/>
        <charset val="134"/>
      </rPr>
      <t>完成柳孜运河遗址永久性保护大棚建设项目招标；推进临涣城址城墙实验段保护工程加快实施。“皖北川藏线”杜集段从</t>
    </r>
    <r>
      <rPr>
        <sz val="12"/>
        <color rgb="FF000000"/>
        <rFont val="Times New Roman"/>
        <charset val="134"/>
      </rPr>
      <t>S101</t>
    </r>
    <r>
      <rPr>
        <sz val="12"/>
        <color rgb="FF000000"/>
        <rFont val="仿宋_GB2312"/>
        <charset val="134"/>
      </rPr>
      <t>路跨山至梧桐谷内，建成车行道</t>
    </r>
    <r>
      <rPr>
        <sz val="12"/>
        <color rgb="FF000000"/>
        <rFont val="Times New Roman"/>
        <charset val="134"/>
      </rPr>
      <t>7.2</t>
    </r>
    <r>
      <rPr>
        <sz val="12"/>
        <color rgb="FF000000"/>
        <rFont val="仿宋_GB2312"/>
        <charset val="134"/>
      </rPr>
      <t>公里，步道</t>
    </r>
    <r>
      <rPr>
        <sz val="12"/>
        <color rgb="FF000000"/>
        <rFont val="Times New Roman"/>
        <charset val="134"/>
      </rPr>
      <t>5.5</t>
    </r>
    <r>
      <rPr>
        <sz val="12"/>
        <color rgb="FF000000"/>
        <rFont val="仿宋_GB2312"/>
        <charset val="134"/>
      </rPr>
      <t>公里，梧桐谷内部车行道形成环线；加快推进皖北川藏线烈山段建设，齐眉山至大麻山（烈山镇段）完成总工程的</t>
    </r>
    <r>
      <rPr>
        <sz val="12"/>
        <color rgb="FF000000"/>
        <rFont val="Times New Roman"/>
        <charset val="134"/>
      </rPr>
      <t>20%</t>
    </r>
    <r>
      <rPr>
        <sz val="12"/>
        <color rgb="FF000000"/>
        <rFont val="仿宋_GB2312"/>
        <charset val="134"/>
      </rPr>
      <t>，从太山到黄营（宋疃镇段），完成总工程的</t>
    </r>
    <r>
      <rPr>
        <sz val="12"/>
        <color rgb="FF000000"/>
        <rFont val="Times New Roman"/>
        <charset val="134"/>
      </rPr>
      <t>30%</t>
    </r>
    <r>
      <rPr>
        <sz val="12"/>
        <color rgb="FF000000"/>
        <rFont val="仿宋_GB2312"/>
        <charset val="134"/>
      </rPr>
      <t>。按照</t>
    </r>
    <r>
      <rPr>
        <sz val="12"/>
        <color rgb="FF000000"/>
        <rFont val="Times New Roman"/>
        <charset val="134"/>
      </rPr>
      <t>4A</t>
    </r>
    <r>
      <rPr>
        <sz val="12"/>
        <color rgb="FF000000"/>
        <rFont val="仿宋_GB2312"/>
        <charset val="134"/>
      </rPr>
      <t>级景区创建标准，优化南山景区旅游交通环境，四季榴园无动力亲子乐园建成并对外开放。</t>
    </r>
  </si>
  <si>
    <r>
      <rPr>
        <sz val="12"/>
        <color rgb="FF000000"/>
        <rFont val="Times New Roman"/>
        <charset val="134"/>
      </rPr>
      <t>2</t>
    </r>
    <r>
      <rPr>
        <sz val="12"/>
        <color rgb="FF000000"/>
        <rFont val="仿宋_GB2312"/>
        <charset val="134"/>
      </rPr>
      <t>月份，柳孜运河遗址永久性保护大棚建设项目完成招标，</t>
    </r>
    <r>
      <rPr>
        <sz val="12"/>
        <color rgb="FF000000"/>
        <rFont val="Times New Roman"/>
        <charset val="134"/>
      </rPr>
      <t>3</t>
    </r>
    <r>
      <rPr>
        <sz val="12"/>
        <color rgb="FF000000"/>
        <rFont val="仿宋_GB2312"/>
        <charset val="134"/>
      </rPr>
      <t>月上旬，濉溪县文旅体局已与中标单位安徽国融建筑有限公司签订工程建设合同，</t>
    </r>
    <r>
      <rPr>
        <sz val="12"/>
        <color rgb="FF000000"/>
        <rFont val="Times New Roman"/>
        <charset val="134"/>
      </rPr>
      <t>3</t>
    </r>
    <r>
      <rPr>
        <sz val="12"/>
        <color rgb="FF000000"/>
        <rFont val="仿宋_GB2312"/>
        <charset val="134"/>
      </rPr>
      <t>月下旬，柳孜运河遗址永久性保护大棚建设项目正式开工建设；临涣城址城墙实验段保护工程基本结束，目前施工单位正在完成木栈道铺设以及导识系统安装。柳孜运河遗址永久性保护大棚项目完成招标，正式开工建设。</t>
    </r>
    <r>
      <rPr>
        <sz val="12"/>
        <color rgb="FF000000"/>
        <rFont val="Times New Roman"/>
        <charset val="134"/>
      </rPr>
      <t>“</t>
    </r>
    <r>
      <rPr>
        <sz val="12"/>
        <color rgb="FF000000"/>
        <rFont val="仿宋_GB2312"/>
        <charset val="134"/>
      </rPr>
      <t>皖北川藏线</t>
    </r>
    <r>
      <rPr>
        <sz val="12"/>
        <color rgb="FF000000"/>
        <rFont val="Times New Roman"/>
        <charset val="134"/>
      </rPr>
      <t>”</t>
    </r>
    <r>
      <rPr>
        <sz val="12"/>
        <color rgb="FF000000"/>
        <rFont val="仿宋_GB2312"/>
        <charset val="134"/>
      </rPr>
      <t>烈山镇段</t>
    </r>
    <r>
      <rPr>
        <sz val="12"/>
        <color rgb="FF000000"/>
        <rFont val="Times New Roman"/>
        <charset val="134"/>
      </rPr>
      <t>7.55</t>
    </r>
    <r>
      <rPr>
        <sz val="12"/>
        <color rgb="FF000000"/>
        <rFont val="仿宋_GB2312"/>
        <charset val="134"/>
      </rPr>
      <t>公里、宋疃段</t>
    </r>
    <r>
      <rPr>
        <sz val="12"/>
        <color rgb="FF000000"/>
        <rFont val="Times New Roman"/>
        <charset val="134"/>
      </rPr>
      <t>9.7</t>
    </r>
    <r>
      <rPr>
        <sz val="12"/>
        <color rgb="FF000000"/>
        <rFont val="仿宋_GB2312"/>
        <charset val="134"/>
      </rPr>
      <t>公里正在加快建设，烈山镇南庄至榴园森林防火通道（西环山路）工程即将开工建设。四季榴园无动力亲子乐园建成并对外开放。开通</t>
    </r>
    <r>
      <rPr>
        <sz val="12"/>
        <color rgb="FF000000"/>
        <rFont val="Times New Roman"/>
        <charset val="134"/>
      </rPr>
      <t>4</t>
    </r>
    <r>
      <rPr>
        <sz val="12"/>
        <color rgb="FF000000"/>
        <rFont val="仿宋_GB2312"/>
        <charset val="134"/>
      </rPr>
      <t>条免费旅游公交专线，旅游交通乘车环境。</t>
    </r>
  </si>
  <si>
    <r>
      <rPr>
        <sz val="12"/>
        <color rgb="FF000000"/>
        <rFont val="仿宋_GB2312"/>
        <charset val="134"/>
      </rPr>
      <t>冠名</t>
    </r>
    <r>
      <rPr>
        <sz val="12"/>
        <color rgb="FF000000"/>
        <rFont val="Times New Roman"/>
        <charset val="134"/>
      </rPr>
      <t>“</t>
    </r>
    <r>
      <rPr>
        <sz val="12"/>
        <color rgb="FF000000"/>
        <rFont val="仿宋_GB2312"/>
        <charset val="134"/>
      </rPr>
      <t>淮北号</t>
    </r>
    <r>
      <rPr>
        <sz val="12"/>
        <color rgb="FF000000"/>
        <rFont val="Times New Roman"/>
        <charset val="134"/>
      </rPr>
      <t>”</t>
    </r>
    <r>
      <rPr>
        <sz val="12"/>
        <color rgb="FF000000"/>
        <rFont val="仿宋_GB2312"/>
        <charset val="134"/>
      </rPr>
      <t>旅游高铁，提升城市品牌传播力。</t>
    </r>
  </si>
  <si>
    <t>完成高铁冠名方案设计及招投标手续。</t>
  </si>
  <si>
    <r>
      <rPr>
        <sz val="12"/>
        <color rgb="FF000000"/>
        <rFont val="仿宋_GB2312"/>
        <charset val="134"/>
      </rPr>
      <t>高铁冠名方案设计已完成，招投标手续</t>
    </r>
    <r>
      <rPr>
        <sz val="12"/>
        <color rgb="FF000000"/>
        <rFont val="Times New Roman"/>
        <charset val="134"/>
      </rPr>
      <t>3</t>
    </r>
    <r>
      <rPr>
        <sz val="12"/>
        <color rgb="FF000000"/>
        <rFont val="仿宋_GB2312"/>
        <charset val="134"/>
      </rPr>
      <t>月</t>
    </r>
    <r>
      <rPr>
        <sz val="12"/>
        <color rgb="FF000000"/>
        <rFont val="Times New Roman"/>
        <charset val="134"/>
      </rPr>
      <t>31</t>
    </r>
    <r>
      <rPr>
        <sz val="12"/>
        <color rgb="FF000000"/>
        <rFont val="仿宋_GB2312"/>
        <charset val="134"/>
      </rPr>
      <t>日完成。</t>
    </r>
  </si>
  <si>
    <r>
      <rPr>
        <sz val="12"/>
        <color rgb="FF000000"/>
        <rFont val="仿宋_GB2312"/>
        <charset val="134"/>
      </rPr>
      <t>一体规划南湖、朔西湖等重要湿地观光廊道，用好现有工业遗存，建成绿金湖快乐健身项目，结合</t>
    </r>
    <r>
      <rPr>
        <sz val="12"/>
        <color rgb="FF000000"/>
        <rFont val="Times New Roman"/>
        <charset val="134"/>
      </rPr>
      <t>“</t>
    </r>
    <r>
      <rPr>
        <sz val="12"/>
        <color rgb="FF000000"/>
        <rFont val="仿宋_GB2312"/>
        <charset val="134"/>
      </rPr>
      <t>观光小火车</t>
    </r>
    <r>
      <rPr>
        <sz val="12"/>
        <color rgb="FF000000"/>
        <rFont val="Times New Roman"/>
        <charset val="134"/>
      </rPr>
      <t>”</t>
    </r>
    <r>
      <rPr>
        <sz val="12"/>
        <color rgb="FF000000"/>
        <rFont val="仿宋_GB2312"/>
        <charset val="134"/>
      </rPr>
      <t>，串点成线，着力打造</t>
    </r>
    <r>
      <rPr>
        <sz val="12"/>
        <color rgb="FF000000"/>
        <rFont val="Times New Roman"/>
        <charset val="134"/>
      </rPr>
      <t>“</t>
    </r>
    <r>
      <rPr>
        <sz val="12"/>
        <color rgb="FF000000"/>
        <rFont val="仿宋_GB2312"/>
        <charset val="134"/>
      </rPr>
      <t>煤美与共、湖上淮北</t>
    </r>
    <r>
      <rPr>
        <sz val="12"/>
        <color rgb="FF000000"/>
        <rFont val="Times New Roman"/>
        <charset val="134"/>
      </rPr>
      <t>”</t>
    </r>
    <r>
      <rPr>
        <sz val="12"/>
        <color rgb="FF000000"/>
        <rFont val="仿宋_GB2312"/>
        <charset val="134"/>
      </rPr>
      <t>。</t>
    </r>
  </si>
  <si>
    <t>完成绿金湖快乐健身项目立项、可研、项目设计和招标工作，以及场地平整等前期工作；完成旅游观光火车项目初步方案。</t>
  </si>
  <si>
    <r>
      <rPr>
        <sz val="12"/>
        <color theme="1"/>
        <rFont val="仿宋_GB2312"/>
        <charset val="134"/>
      </rPr>
      <t>已完成项目立项、可研、项目设计和招标工作，场地平整正在进行中；已完成旅游观光火车项目初步方案编制。</t>
    </r>
  </si>
  <si>
    <t>推动市人民医院新院区投入使用。</t>
  </si>
  <si>
    <t>市卫生健康委</t>
  </si>
  <si>
    <r>
      <rPr>
        <sz val="12"/>
        <color theme="1"/>
        <rFont val="Times New Roman"/>
        <charset val="134"/>
      </rPr>
      <t>1.</t>
    </r>
    <r>
      <rPr>
        <sz val="12"/>
        <color theme="1"/>
        <rFont val="仿宋_GB2312"/>
        <charset val="134"/>
      </rPr>
      <t>完成新院区余量工程及质量改进的收官收尾；</t>
    </r>
    <r>
      <rPr>
        <sz val="12"/>
        <color theme="1"/>
        <rFont val="Times New Roman"/>
        <charset val="134"/>
      </rPr>
      <t>2.</t>
    </r>
    <r>
      <rPr>
        <sz val="12"/>
        <color theme="1"/>
        <rFont val="仿宋_GB2312"/>
        <charset val="134"/>
      </rPr>
      <t>进行全域功能性联调联试；</t>
    </r>
    <r>
      <rPr>
        <sz val="12"/>
        <color theme="1"/>
        <rFont val="Times New Roman"/>
        <charset val="134"/>
      </rPr>
      <t>3.</t>
    </r>
    <r>
      <rPr>
        <sz val="12"/>
        <color theme="1"/>
        <rFont val="仿宋_GB2312"/>
        <charset val="134"/>
      </rPr>
      <t>先行进驻康复医学科试运行，高压氧舱试行启用；</t>
    </r>
    <r>
      <rPr>
        <sz val="12"/>
        <color theme="1"/>
        <rFont val="Times New Roman"/>
        <charset val="134"/>
      </rPr>
      <t>4.</t>
    </r>
    <r>
      <rPr>
        <sz val="12"/>
        <color theme="1"/>
        <rFont val="仿宋_GB2312"/>
        <charset val="134"/>
      </rPr>
      <t>加快推进全域后勤保障和医疗辅助保障，为全院整病区搬迁做好充分准备。</t>
    </r>
  </si>
  <si>
    <r>
      <rPr>
        <sz val="12"/>
        <color theme="1"/>
        <rFont val="Times New Roman"/>
        <charset val="134"/>
      </rPr>
      <t>1.</t>
    </r>
    <r>
      <rPr>
        <sz val="12"/>
        <color theme="1"/>
        <rFont val="仿宋_GB2312"/>
        <charset val="134"/>
      </rPr>
      <t>新院区建设工程余量整改已基本完成，氧气管路改造、污水处理招标、充电柱设置等已完成；</t>
    </r>
    <r>
      <rPr>
        <sz val="12"/>
        <color theme="1"/>
        <rFont val="Times New Roman"/>
        <charset val="134"/>
      </rPr>
      <t>2.</t>
    </r>
    <r>
      <rPr>
        <sz val="12"/>
        <color theme="1"/>
        <rFont val="仿宋_GB2312"/>
        <charset val="134"/>
      </rPr>
      <t>完成全域功能性联调联试，对新发现的质量问题进行整改；</t>
    </r>
    <r>
      <rPr>
        <sz val="12"/>
        <color theme="1"/>
        <rFont val="Times New Roman"/>
        <charset val="134"/>
      </rPr>
      <t>3.</t>
    </r>
    <r>
      <rPr>
        <sz val="12"/>
        <color theme="1"/>
        <rFont val="仿宋_GB2312"/>
        <charset val="134"/>
      </rPr>
      <t>康复医学科整体进驻试运行，高压氧舱试行启用；</t>
    </r>
    <r>
      <rPr>
        <sz val="12"/>
        <color theme="1"/>
        <rFont val="Times New Roman"/>
        <charset val="134"/>
      </rPr>
      <t>4.</t>
    </r>
    <r>
      <rPr>
        <sz val="12"/>
        <color theme="1"/>
        <rFont val="仿宋_GB2312"/>
        <charset val="134"/>
      </rPr>
      <t>全面做好新院区正式搬迁、启用筹备工作，委托第三方公司对医院搬迁工作进行风险评估，向省卫生健康委申请增加执业地点，为正式搬迁做好准备。</t>
    </r>
  </si>
  <si>
    <t>积极争创国家卫生城市。</t>
  </si>
  <si>
    <r>
      <rPr>
        <sz val="12"/>
        <color theme="1"/>
        <rFont val="Times New Roman"/>
        <charset val="134"/>
      </rPr>
      <t>1.</t>
    </r>
    <r>
      <rPr>
        <sz val="12"/>
        <color theme="1"/>
        <rFont val="仿宋_GB2312"/>
        <charset val="134"/>
      </rPr>
      <t>赴省内国家级卫生城市考察学习先进经验；</t>
    </r>
    <r>
      <rPr>
        <sz val="12"/>
        <color theme="1"/>
        <rFont val="Times New Roman"/>
        <charset val="134"/>
      </rPr>
      <t>2.</t>
    </r>
    <r>
      <rPr>
        <sz val="12"/>
        <color theme="1"/>
        <rFont val="仿宋_GB2312"/>
        <charset val="134"/>
      </rPr>
      <t>指导濉溪县做好国家卫生县城、卫生镇申报工作。</t>
    </r>
  </si>
  <si>
    <r>
      <rPr>
        <sz val="12"/>
        <color theme="1"/>
        <rFont val="Times New Roman"/>
        <charset val="134"/>
      </rPr>
      <t>1.</t>
    </r>
    <r>
      <rPr>
        <sz val="12"/>
        <color theme="1"/>
        <rFont val="仿宋_GB2312"/>
        <charset val="134"/>
      </rPr>
      <t>组织相关人员赴黄山市卫生健康委考察学习；</t>
    </r>
    <r>
      <rPr>
        <sz val="12"/>
        <color theme="1"/>
        <rFont val="Times New Roman"/>
        <charset val="134"/>
      </rPr>
      <t>2.</t>
    </r>
    <r>
      <rPr>
        <sz val="12"/>
        <color theme="1"/>
        <rFont val="仿宋_GB2312"/>
        <charset val="134"/>
      </rPr>
      <t>指导濉溪县卫生健康委、杜集区卫生健康委做好濉溪县、刘桥镇、矿山集街道和石台镇国家卫生县城、卫生镇申报工作。</t>
    </r>
  </si>
  <si>
    <t>准确把握全面执行疫情防控各项优化措施，加强医疗资源准备、医疗物资储备，着力保健康、防重症，确保疫情防控平稳转段，切实守护好人民群众生命安全和身体健康。</t>
  </si>
  <si>
    <r>
      <rPr>
        <sz val="12"/>
        <color theme="1"/>
        <rFont val="Times New Roman"/>
        <charset val="134"/>
      </rPr>
      <t>1.</t>
    </r>
    <r>
      <rPr>
        <sz val="12"/>
        <color theme="1"/>
        <rFont val="仿宋_GB2312"/>
        <charset val="134"/>
      </rPr>
      <t>全面落实新冠病毒感染“乙类乙管”各项措施，开展重症救治医务人员培训，推动疫情防控平稳转段；2.优化调整市疫防办内设专项工作组（专班）；</t>
    </r>
    <r>
      <rPr>
        <sz val="12"/>
        <color theme="1"/>
        <rFont val="Times New Roman"/>
        <charset val="134"/>
      </rPr>
      <t xml:space="preserve">3. </t>
    </r>
    <r>
      <rPr>
        <sz val="12"/>
        <color theme="1"/>
        <rFont val="仿宋_GB2312"/>
        <charset val="134"/>
      </rPr>
      <t>摸底各县区、各医疗机构阿兹夫定、托珠单抗药品等药品，指夹式脉搏血氧仪、</t>
    </r>
    <r>
      <rPr>
        <sz val="12"/>
        <color theme="1"/>
        <rFont val="Times New Roman"/>
        <charset val="134"/>
      </rPr>
      <t>ECMO</t>
    </r>
    <r>
      <rPr>
        <sz val="12"/>
        <color theme="1"/>
        <rFont val="仿宋_GB2312"/>
        <charset val="134"/>
      </rPr>
      <t>等设备需求，并协调供应。</t>
    </r>
  </si>
  <si>
    <r>
      <rPr>
        <sz val="12"/>
        <color theme="1"/>
        <rFont val="Times New Roman"/>
        <charset val="134"/>
      </rPr>
      <t>1.</t>
    </r>
    <r>
      <rPr>
        <sz val="12"/>
        <color theme="1"/>
        <rFont val="仿宋_GB2312"/>
        <charset val="134"/>
      </rPr>
      <t>全市疫情防控转段平稳有序，取得疫情防控重大决定性胜利，已进入</t>
    </r>
    <r>
      <rPr>
        <sz val="12"/>
        <color theme="1"/>
        <rFont val="Times New Roman"/>
        <charset val="134"/>
      </rPr>
      <t>“</t>
    </r>
    <r>
      <rPr>
        <sz val="12"/>
        <color theme="1"/>
        <rFont val="仿宋_GB2312"/>
        <charset val="134"/>
      </rPr>
      <t>乙类乙管</t>
    </r>
    <r>
      <rPr>
        <sz val="12"/>
        <color theme="1"/>
        <rFont val="Times New Roman"/>
        <charset val="134"/>
      </rPr>
      <t>”</t>
    </r>
    <r>
      <rPr>
        <sz val="12"/>
        <color theme="1"/>
        <rFont val="仿宋_GB2312"/>
        <charset val="134"/>
      </rPr>
      <t>常态化防控阶段。组织</t>
    </r>
    <r>
      <rPr>
        <sz val="12"/>
        <color theme="1"/>
        <rFont val="Times New Roman"/>
        <charset val="134"/>
      </rPr>
      <t>905</t>
    </r>
    <r>
      <rPr>
        <sz val="12"/>
        <color theme="1"/>
        <rFont val="仿宋_GB2312"/>
        <charset val="134"/>
      </rPr>
      <t>名医护人员开展重症医学专业培训，建立重症医学专业医护人员和其他经培训医护人员混合编组工作模式；</t>
    </r>
    <r>
      <rPr>
        <sz val="12"/>
        <color theme="1"/>
        <rFont val="Times New Roman"/>
        <charset val="134"/>
      </rPr>
      <t>2.</t>
    </r>
    <r>
      <rPr>
        <sz val="12"/>
        <color theme="1"/>
        <rFont val="仿宋_GB2312"/>
        <charset val="134"/>
      </rPr>
      <t>调整市疫防办内设专项工作组组成人员和工作职责，成立</t>
    </r>
    <r>
      <rPr>
        <sz val="12"/>
        <color theme="1"/>
        <rFont val="Times New Roman"/>
        <charset val="134"/>
      </rPr>
      <t>15</t>
    </r>
    <r>
      <rPr>
        <sz val="12"/>
        <color theme="1"/>
        <rFont val="仿宋_GB2312"/>
        <charset val="134"/>
      </rPr>
      <t>个专项工作组，优化疫情防控体系；</t>
    </r>
    <r>
      <rPr>
        <sz val="12"/>
        <color theme="1"/>
        <rFont val="Times New Roman"/>
        <charset val="134"/>
      </rPr>
      <t>3.</t>
    </r>
    <r>
      <rPr>
        <sz val="12"/>
        <color theme="1"/>
        <rFont val="仿宋_GB2312"/>
        <charset val="134"/>
      </rPr>
      <t>摸底统计县区卫生健康委、各医疗机构阿兹夫定、托珠单抗药品等药品，制氧机、指夹式脉搏血氧仪、</t>
    </r>
    <r>
      <rPr>
        <sz val="12"/>
        <color theme="1"/>
        <rFont val="Times New Roman"/>
        <charset val="134"/>
      </rPr>
      <t>ECMO</t>
    </r>
    <r>
      <rPr>
        <sz val="12"/>
        <color theme="1"/>
        <rFont val="仿宋_GB2312"/>
        <charset val="134"/>
      </rPr>
      <t>等设备需求情况</t>
    </r>
    <r>
      <rPr>
        <sz val="12"/>
        <color theme="1"/>
        <rFont val="Times New Roman"/>
        <charset val="134"/>
      </rPr>
      <t>6</t>
    </r>
    <r>
      <rPr>
        <sz val="12"/>
        <color theme="1"/>
        <rFont val="仿宋_GB2312"/>
        <charset val="134"/>
      </rPr>
      <t>次，协调分配县区和各医疗机构阿兹夫定片</t>
    </r>
    <r>
      <rPr>
        <sz val="12"/>
        <color theme="1"/>
        <rFont val="Times New Roman"/>
        <charset val="134"/>
      </rPr>
      <t>690</t>
    </r>
    <r>
      <rPr>
        <sz val="12"/>
        <color theme="1"/>
        <rFont val="仿宋_GB2312"/>
        <charset val="134"/>
      </rPr>
      <t>瓶，为濉溪县、相山区基层医疗机构协调制氧机</t>
    </r>
    <r>
      <rPr>
        <sz val="12"/>
        <color theme="1"/>
        <rFont val="Times New Roman"/>
        <charset val="134"/>
      </rPr>
      <t>279</t>
    </r>
    <r>
      <rPr>
        <sz val="12"/>
        <color theme="1"/>
        <rFont val="仿宋_GB2312"/>
        <charset val="134"/>
      </rPr>
      <t>台。</t>
    </r>
  </si>
  <si>
    <t>支持市妇幼保健院、濉溪县医院争创三甲医院，推进公立医院高质量发展。</t>
  </si>
  <si>
    <r>
      <rPr>
        <sz val="12"/>
        <color theme="1"/>
        <rFont val="Times New Roman"/>
        <charset val="134"/>
      </rPr>
      <t>1.</t>
    </r>
    <r>
      <rPr>
        <sz val="12"/>
        <color theme="1"/>
        <rFont val="仿宋_GB2312"/>
        <charset val="134"/>
      </rPr>
      <t>制定《淮北市扩容优质医疗资源提升医疗服务能力水平行动方案》，扩大优质医疗资源供给；</t>
    </r>
    <r>
      <rPr>
        <sz val="12"/>
        <color theme="1"/>
        <rFont val="Times New Roman"/>
        <charset val="134"/>
      </rPr>
      <t>2.</t>
    </r>
    <r>
      <rPr>
        <sz val="12"/>
        <color theme="1"/>
        <rFont val="仿宋_GB2312"/>
        <charset val="134"/>
      </rPr>
      <t>市妇幼保健院开展三甲医院创建等级评审宣传；落实三甲医院创建评审细则要求，开展自查；开展质量管理工具业务培训；濉溪县医院召开三甲创建重点工作推进会，全面启动和部署新一轮三甲医院的创建工作；邀请专家对三甲创建工作进行现场指导、授课及现场答疑；医院组织第一轮全面自查，要求科室对存在问题及时进行整改。</t>
    </r>
  </si>
  <si>
    <r>
      <rPr>
        <sz val="12"/>
        <color theme="1"/>
        <rFont val="Times New Roman"/>
        <charset val="134"/>
      </rPr>
      <t>1.</t>
    </r>
    <r>
      <rPr>
        <sz val="12"/>
        <color theme="1"/>
        <rFont val="仿宋_GB2312"/>
        <charset val="134"/>
      </rPr>
      <t>起草《淮北市扩容优质医疗资源提升医疗服务能力水平行动方案》；</t>
    </r>
    <r>
      <rPr>
        <sz val="12"/>
        <color theme="1"/>
        <rFont val="Times New Roman"/>
        <charset val="134"/>
      </rPr>
      <t>2.</t>
    </r>
    <r>
      <rPr>
        <sz val="12"/>
        <color theme="1"/>
        <rFont val="仿宋_GB2312"/>
        <charset val="134"/>
      </rPr>
      <t>市妇幼保健院：三甲医院创建</t>
    </r>
    <r>
      <rPr>
        <sz val="12"/>
        <color theme="1"/>
        <rFont val="Times New Roman"/>
        <charset val="134"/>
      </rPr>
      <t>PDCA</t>
    </r>
    <r>
      <rPr>
        <sz val="12"/>
        <color theme="1"/>
        <rFont val="仿宋_GB2312"/>
        <charset val="134"/>
      </rPr>
      <t>及质量管理工具专题培训。濉溪县医院：全面启动和部署新一轮三甲医院的创建工作。对全院各部门及科室三甲创建情况开展第一轮督查及指导。</t>
    </r>
  </si>
  <si>
    <t>推动优质医疗资源扩容下沉，支持三区利用现有医疗资源，大力发展特色专科，扩大紧密型城市医联体覆盖范围，满足群众就近就医需求。</t>
  </si>
  <si>
    <r>
      <rPr>
        <sz val="12"/>
        <color theme="1"/>
        <rFont val="Times New Roman"/>
        <charset val="134"/>
      </rPr>
      <t>1.</t>
    </r>
    <r>
      <rPr>
        <sz val="12"/>
        <color theme="1"/>
        <rFont val="仿宋_GB2312"/>
        <charset val="134"/>
      </rPr>
      <t>学习先进地区医疗集团建设经验，起草《关于试点开展淮北市人民医院城市医疗集团建设的指导意见》；</t>
    </r>
    <r>
      <rPr>
        <sz val="12"/>
        <color theme="1"/>
        <rFont val="Times New Roman"/>
        <charset val="134"/>
      </rPr>
      <t>2.</t>
    </r>
    <r>
      <rPr>
        <sz val="12"/>
        <color theme="1"/>
        <rFont val="仿宋_GB2312"/>
        <charset val="134"/>
      </rPr>
      <t>相山区提升精神科医务人员业务知识水平，加速病房装修进程。杜集区开展康复科，肛肠科人员培训，提升有关科室医务人员水平和能力；烈山区传达市卫生健康委推动优质医疗资源扩容下沉精神，各公立医疗机构初步谋划发展的特色专科。</t>
    </r>
  </si>
  <si>
    <r>
      <rPr>
        <sz val="12"/>
        <color theme="1"/>
        <rFont val="Times New Roman"/>
        <charset val="134"/>
      </rPr>
      <t>1.</t>
    </r>
    <r>
      <rPr>
        <sz val="12"/>
        <color theme="1"/>
        <rFont val="仿宋_GB2312"/>
        <charset val="134"/>
      </rPr>
      <t>形成《关于试点开展淮北市人民医院城市医疗集团建设的指导意见》初稿，已征求市领导和区政府领导意见；</t>
    </r>
    <r>
      <rPr>
        <sz val="12"/>
        <color theme="1"/>
        <rFont val="Times New Roman"/>
        <charset val="134"/>
      </rPr>
      <t>2.</t>
    </r>
    <r>
      <rPr>
        <sz val="12"/>
        <color theme="1"/>
        <rFont val="仿宋_GB2312"/>
        <charset val="134"/>
      </rPr>
      <t>相山区安排</t>
    </r>
    <r>
      <rPr>
        <sz val="12"/>
        <color theme="1"/>
        <rFont val="Times New Roman"/>
        <charset val="134"/>
      </rPr>
      <t>1</t>
    </r>
    <r>
      <rPr>
        <sz val="12"/>
        <color theme="1"/>
        <rFont val="仿宋_GB2312"/>
        <charset val="134"/>
      </rPr>
      <t>名精神科医生到外地进修学习，对精神科病房防护网进行提升改造。杜集区组织开展康复科、肛肠科专业技能培训，累计培训</t>
    </r>
    <r>
      <rPr>
        <sz val="12"/>
        <color theme="1"/>
        <rFont val="Times New Roman"/>
        <charset val="134"/>
      </rPr>
      <t>100</t>
    </r>
    <r>
      <rPr>
        <sz val="12"/>
        <color theme="1"/>
        <rFont val="仿宋_GB2312"/>
        <charset val="134"/>
      </rPr>
      <t>余人次，有力提升肛肠及康复科服务能力，促进医院特色专科建设及发展。烈山区传达扩容优质医疗资源提升医疗服务能力水平行动方案精神，各公立医疗机构已上报</t>
    </r>
    <r>
      <rPr>
        <sz val="12"/>
        <color theme="1"/>
        <rFont val="Times New Roman"/>
        <charset val="134"/>
      </rPr>
      <t>2023</t>
    </r>
    <r>
      <rPr>
        <sz val="12"/>
        <color theme="1"/>
        <rFont val="仿宋_GB2312"/>
        <charset val="134"/>
      </rPr>
      <t>年工作计划和准备发展的特色科室书面材料。</t>
    </r>
  </si>
  <si>
    <r>
      <rPr>
        <sz val="12"/>
        <color rgb="FF000000"/>
        <rFont val="仿宋_GB2312"/>
        <charset val="134"/>
      </rPr>
      <t>巩固发展军政军民团结，加强国家安全、国防动员、民兵预备役和退役军人服务保障工作，争创</t>
    </r>
    <r>
      <rPr>
        <sz val="12"/>
        <color rgb="FF000000"/>
        <rFont val="Times New Roman"/>
        <charset val="134"/>
      </rPr>
      <t>“</t>
    </r>
    <r>
      <rPr>
        <sz val="12"/>
        <color rgb="FF000000"/>
        <rFont val="仿宋_GB2312"/>
        <charset val="134"/>
      </rPr>
      <t>全国双拥模范城</t>
    </r>
    <r>
      <rPr>
        <sz val="12"/>
        <color rgb="FF000000"/>
        <rFont val="Times New Roman"/>
        <charset val="134"/>
      </rPr>
      <t>”</t>
    </r>
    <r>
      <rPr>
        <sz val="12"/>
        <color rgb="FF000000"/>
        <rFont val="仿宋_GB2312"/>
        <charset val="134"/>
      </rPr>
      <t>三连冠。</t>
    </r>
  </si>
  <si>
    <t>市退役军人局</t>
  </si>
  <si>
    <r>
      <rPr>
        <sz val="12"/>
        <color rgb="FF000000"/>
        <rFont val="仿宋_GB2312"/>
        <charset val="134"/>
      </rPr>
      <t>完成春节走访慰问优抚对象和淮北驻军任务。完成</t>
    </r>
    <r>
      <rPr>
        <sz val="12"/>
        <color rgb="FF000000"/>
        <rFont val="Times New Roman"/>
        <charset val="134"/>
      </rPr>
      <t>2022</t>
    </r>
    <r>
      <rPr>
        <sz val="12"/>
        <color rgb="FF000000"/>
        <rFont val="仿宋_GB2312"/>
        <charset val="134"/>
      </rPr>
      <t>年度全市双拥工作考核。召开全市争创全国双拥模范城动员部署会。举行全市</t>
    </r>
    <r>
      <rPr>
        <sz val="12"/>
        <color rgb="FF000000"/>
        <rFont val="Times New Roman"/>
        <charset val="134"/>
      </rPr>
      <t>2023</t>
    </r>
    <r>
      <rPr>
        <sz val="12"/>
        <color rgb="FF000000"/>
        <rFont val="仿宋_GB2312"/>
        <charset val="134"/>
      </rPr>
      <t>年残情慢性病鉴定工作。在全市中小学生中组织开展“我是红色宣讲员”演讲比赛。做好东部战区厨艺技能比武竞赛准备工作。做好春季新兵役前训练、春季新兵运输保障任务。开展第一季度野战炊事装备实操演练。</t>
    </r>
  </si>
  <si>
    <r>
      <rPr>
        <sz val="12"/>
        <color theme="1"/>
        <rFont val="Times New Roman"/>
        <charset val="134"/>
      </rPr>
      <t xml:space="preserve">1. </t>
    </r>
    <r>
      <rPr>
        <sz val="12"/>
        <color theme="1"/>
        <rFont val="仿宋_GB2312"/>
        <charset val="134"/>
      </rPr>
      <t>春节期间，市四大班子主要领导集体慰问驻淮部队；</t>
    </r>
    <r>
      <rPr>
        <sz val="12"/>
        <color theme="1"/>
        <rFont val="Times New Roman"/>
        <charset val="134"/>
      </rPr>
      <t xml:space="preserve">2. </t>
    </r>
    <r>
      <rPr>
        <sz val="12"/>
        <color theme="1"/>
        <rFont val="仿宋_GB2312"/>
        <charset val="134"/>
      </rPr>
      <t>完成</t>
    </r>
    <r>
      <rPr>
        <sz val="12"/>
        <color theme="1"/>
        <rFont val="Times New Roman"/>
        <charset val="134"/>
      </rPr>
      <t>2022</t>
    </r>
    <r>
      <rPr>
        <sz val="12"/>
        <color theme="1"/>
        <rFont val="仿宋_GB2312"/>
        <charset val="134"/>
      </rPr>
      <t>年度全市双拥工作考核；</t>
    </r>
    <r>
      <rPr>
        <sz val="12"/>
        <color theme="1"/>
        <rFont val="Times New Roman"/>
        <charset val="134"/>
      </rPr>
      <t>3. 3</t>
    </r>
    <r>
      <rPr>
        <sz val="12"/>
        <color theme="1"/>
        <rFont val="仿宋_GB2312"/>
        <charset val="134"/>
      </rPr>
      <t>月</t>
    </r>
    <r>
      <rPr>
        <sz val="12"/>
        <color theme="1"/>
        <rFont val="Times New Roman"/>
        <charset val="134"/>
      </rPr>
      <t>22</t>
    </r>
    <r>
      <rPr>
        <sz val="12"/>
        <color theme="1"/>
        <rFont val="仿宋_GB2312"/>
        <charset val="134"/>
      </rPr>
      <t>日，召开全市争创全国双拥模范城动员部署会；</t>
    </r>
    <r>
      <rPr>
        <sz val="12"/>
        <color theme="1"/>
        <rFont val="Times New Roman"/>
        <charset val="134"/>
      </rPr>
      <t>4. 2</t>
    </r>
    <r>
      <rPr>
        <sz val="12"/>
        <color theme="1"/>
        <rFont val="仿宋_GB2312"/>
        <charset val="134"/>
      </rPr>
      <t>月</t>
    </r>
    <r>
      <rPr>
        <sz val="12"/>
        <color theme="1"/>
        <rFont val="Times New Roman"/>
        <charset val="134"/>
      </rPr>
      <t>15</t>
    </r>
    <r>
      <rPr>
        <sz val="12"/>
        <color theme="1"/>
        <rFont val="仿宋_GB2312"/>
        <charset val="134"/>
      </rPr>
      <t>日开展市级残情鉴定会；</t>
    </r>
    <r>
      <rPr>
        <sz val="12"/>
        <color theme="1"/>
        <rFont val="Times New Roman"/>
        <charset val="134"/>
      </rPr>
      <t xml:space="preserve">5. </t>
    </r>
    <r>
      <rPr>
        <sz val="12"/>
        <color theme="1"/>
        <rFont val="仿宋_GB2312"/>
        <charset val="134"/>
      </rPr>
      <t>联合市委宣传部等</t>
    </r>
    <r>
      <rPr>
        <sz val="12"/>
        <color theme="1"/>
        <rFont val="Times New Roman"/>
        <charset val="134"/>
      </rPr>
      <t>7</t>
    </r>
    <r>
      <rPr>
        <sz val="12"/>
        <color theme="1"/>
        <rFont val="仿宋_GB2312"/>
        <charset val="134"/>
      </rPr>
      <t>部门印发《关于举办淮北市</t>
    </r>
    <r>
      <rPr>
        <sz val="12"/>
        <color theme="1"/>
        <rFont val="Times New Roman"/>
        <charset val="134"/>
      </rPr>
      <t>“</t>
    </r>
    <r>
      <rPr>
        <sz val="12"/>
        <color theme="1"/>
        <rFont val="仿宋_GB2312"/>
        <charset val="134"/>
      </rPr>
      <t>我是红色宣讲员</t>
    </r>
    <r>
      <rPr>
        <sz val="12"/>
        <color theme="1"/>
        <rFont val="Times New Roman"/>
        <charset val="134"/>
      </rPr>
      <t>”</t>
    </r>
    <r>
      <rPr>
        <sz val="12"/>
        <color theme="1"/>
        <rFont val="仿宋_GB2312"/>
        <charset val="134"/>
      </rPr>
      <t>演讲比赛的通知》，</t>
    </r>
    <r>
      <rPr>
        <sz val="12"/>
        <color theme="1"/>
        <rFont val="Times New Roman"/>
        <charset val="134"/>
      </rPr>
      <t>3</t>
    </r>
    <r>
      <rPr>
        <sz val="12"/>
        <color theme="1"/>
        <rFont val="仿宋_GB2312"/>
        <charset val="134"/>
      </rPr>
      <t>月</t>
    </r>
    <r>
      <rPr>
        <sz val="12"/>
        <color theme="1"/>
        <rFont val="Times New Roman"/>
        <charset val="134"/>
      </rPr>
      <t>25</t>
    </r>
    <r>
      <rPr>
        <sz val="12"/>
        <color theme="1"/>
        <rFont val="仿宋_GB2312"/>
        <charset val="134"/>
      </rPr>
      <t>日在淮海战役双堆集烈士陵园开展</t>
    </r>
    <r>
      <rPr>
        <sz val="12"/>
        <color theme="1"/>
        <rFont val="Times New Roman"/>
        <charset val="134"/>
      </rPr>
      <t>“</t>
    </r>
    <r>
      <rPr>
        <sz val="12"/>
        <color theme="1"/>
        <rFont val="仿宋_GB2312"/>
        <charset val="134"/>
      </rPr>
      <t>我是红色宣讲员</t>
    </r>
    <r>
      <rPr>
        <sz val="12"/>
        <color theme="1"/>
        <rFont val="Times New Roman"/>
        <charset val="134"/>
      </rPr>
      <t>”</t>
    </r>
    <r>
      <rPr>
        <sz val="12"/>
        <color theme="1"/>
        <rFont val="仿宋_GB2312"/>
        <charset val="134"/>
      </rPr>
      <t>演讲比赛决赛；</t>
    </r>
    <r>
      <rPr>
        <sz val="12"/>
        <color theme="1"/>
        <rFont val="Times New Roman"/>
        <charset val="134"/>
      </rPr>
      <t xml:space="preserve">6. </t>
    </r>
    <r>
      <rPr>
        <sz val="12"/>
        <color theme="1"/>
        <rFont val="仿宋_GB2312"/>
        <charset val="134"/>
      </rPr>
      <t>连续一周开展军供业务技能训练；</t>
    </r>
    <r>
      <rPr>
        <sz val="12"/>
        <color theme="1"/>
        <rFont val="Times New Roman"/>
        <charset val="134"/>
      </rPr>
      <t xml:space="preserve">7. </t>
    </r>
    <r>
      <rPr>
        <sz val="12"/>
        <color theme="1"/>
        <rFont val="仿宋_GB2312"/>
        <charset val="134"/>
      </rPr>
      <t>为役前训练的新兵们开展</t>
    </r>
    <r>
      <rPr>
        <sz val="12"/>
        <color theme="1"/>
        <rFont val="Times New Roman"/>
        <charset val="134"/>
      </rPr>
      <t>“</t>
    </r>
    <r>
      <rPr>
        <sz val="12"/>
        <color theme="1"/>
        <rFont val="仿宋_GB2312"/>
        <charset val="134"/>
      </rPr>
      <t>移动送餐</t>
    </r>
    <r>
      <rPr>
        <sz val="12"/>
        <color theme="1"/>
        <rFont val="Times New Roman"/>
        <charset val="134"/>
      </rPr>
      <t>”</t>
    </r>
    <r>
      <rPr>
        <sz val="12"/>
        <color theme="1"/>
        <rFont val="仿宋_GB2312"/>
        <charset val="134"/>
      </rPr>
      <t>；</t>
    </r>
    <r>
      <rPr>
        <sz val="12"/>
        <color theme="1"/>
        <rFont val="Times New Roman"/>
        <charset val="134"/>
      </rPr>
      <t>8. 2</t>
    </r>
    <r>
      <rPr>
        <sz val="12"/>
        <color theme="1"/>
        <rFont val="仿宋_GB2312"/>
        <charset val="134"/>
      </rPr>
      <t>月份开展第一季度野外训练</t>
    </r>
    <r>
      <rPr>
        <sz val="12"/>
        <color theme="1"/>
        <rFont val="Times New Roman"/>
        <charset val="134"/>
      </rPr>
      <t>1</t>
    </r>
    <r>
      <rPr>
        <sz val="12"/>
        <color theme="1"/>
        <rFont val="仿宋_GB2312"/>
        <charset val="134"/>
      </rPr>
      <t>次。</t>
    </r>
  </si>
  <si>
    <r>
      <rPr>
        <sz val="12"/>
        <color rgb="FF000000"/>
        <rFont val="仿宋_GB2312"/>
        <charset val="134"/>
      </rPr>
      <t>深化</t>
    </r>
    <r>
      <rPr>
        <sz val="12"/>
        <color rgb="FF000000"/>
        <rFont val="Times New Roman"/>
        <charset val="134"/>
      </rPr>
      <t>“</t>
    </r>
    <r>
      <rPr>
        <sz val="12"/>
        <color rgb="FF000000"/>
        <rFont val="仿宋_GB2312"/>
        <charset val="134"/>
      </rPr>
      <t>铸安</t>
    </r>
    <r>
      <rPr>
        <sz val="12"/>
        <color rgb="FF000000"/>
        <rFont val="Times New Roman"/>
        <charset val="134"/>
      </rPr>
      <t>”</t>
    </r>
    <r>
      <rPr>
        <sz val="12"/>
        <color rgb="FF000000"/>
        <rFont val="仿宋_GB2312"/>
        <charset val="134"/>
      </rPr>
      <t>行动，突出抓好煤矿、非煤矿山、危化品、建筑施工、道路交通、城乡自建房、城镇燃气等重点行业领域安全隐患排查整治，有效防范化解重大安全风险隐患。</t>
    </r>
  </si>
  <si>
    <t>市应急管理局</t>
  </si>
  <si>
    <t>结合岁末年初安全生产规律特点，强力推进安全生产重大隐患排查治理，坚持“三个狠抓”专项行动、防控重大安全风险一以贯之，紧抓矿山、危化安全监管不放松，督促道路交通、消防、建筑施工、城镇燃气、城乡自建房、森林防火、人员密集场所、供水、电力和城乡接合部等重点行业领域、重点部位持续发力，组织开展专项治理、明查暗访督查，强化下沉式监管执法和督查督办，保障各级“两会”和“两节”期间安全稳定。</t>
  </si>
  <si>
    <r>
      <rPr>
        <sz val="12"/>
        <color theme="1"/>
        <rFont val="仿宋_GB2312"/>
        <charset val="134"/>
      </rPr>
      <t>落实落细岁末年初重大隐患专项整治和督导检查，汲取省内外事故教训，紧抓矿山保供超能力生产和危化领域</t>
    </r>
    <r>
      <rPr>
        <sz val="12"/>
        <color theme="1"/>
        <rFont val="Times New Roman"/>
        <charset val="134"/>
      </rPr>
      <t>“</t>
    </r>
    <r>
      <rPr>
        <sz val="12"/>
        <color theme="1"/>
        <rFont val="仿宋_GB2312"/>
        <charset val="134"/>
      </rPr>
      <t>产运存销</t>
    </r>
    <r>
      <rPr>
        <sz val="12"/>
        <color theme="1"/>
        <rFont val="Times New Roman"/>
        <charset val="134"/>
      </rPr>
      <t>”“</t>
    </r>
    <r>
      <rPr>
        <sz val="12"/>
        <color theme="1"/>
        <rFont val="仿宋_GB2312"/>
        <charset val="134"/>
      </rPr>
      <t>开（停）车、检（维）修</t>
    </r>
    <r>
      <rPr>
        <sz val="12"/>
        <color theme="1"/>
        <rFont val="Times New Roman"/>
        <charset val="134"/>
      </rPr>
      <t>”“</t>
    </r>
    <r>
      <rPr>
        <sz val="12"/>
        <color theme="1"/>
        <rFont val="仿宋_GB2312"/>
        <charset val="134"/>
      </rPr>
      <t>特殊作业</t>
    </r>
    <r>
      <rPr>
        <sz val="12"/>
        <color theme="1"/>
        <rFont val="Times New Roman"/>
        <charset val="134"/>
      </rPr>
      <t>”</t>
    </r>
    <r>
      <rPr>
        <sz val="12"/>
        <color theme="1"/>
        <rFont val="仿宋_GB2312"/>
        <charset val="134"/>
      </rPr>
      <t>等环节风险升级管控，强力推进道路交通、消防、森林防火、市政工程、教育、旅游、有限空间作业、烟花爆竹、供水、电力等行业领域和城乡接合部常态化专项整治，落实重大活动、重大节日期间集中防范治理措施，各类安全事故持续下降，企业复工复产安全有序，保障了各级</t>
    </r>
    <r>
      <rPr>
        <sz val="12"/>
        <color theme="1"/>
        <rFont val="Times New Roman"/>
        <charset val="134"/>
      </rPr>
      <t>“</t>
    </r>
    <r>
      <rPr>
        <sz val="12"/>
        <color theme="1"/>
        <rFont val="仿宋_GB2312"/>
        <charset val="134"/>
      </rPr>
      <t>两会</t>
    </r>
    <r>
      <rPr>
        <sz val="12"/>
        <color theme="1"/>
        <rFont val="Times New Roman"/>
        <charset val="134"/>
      </rPr>
      <t>”</t>
    </r>
    <r>
      <rPr>
        <sz val="12"/>
        <color theme="1"/>
        <rFont val="仿宋_GB2312"/>
        <charset val="134"/>
      </rPr>
      <t>和</t>
    </r>
    <r>
      <rPr>
        <sz val="12"/>
        <color theme="1"/>
        <rFont val="Times New Roman"/>
        <charset val="134"/>
      </rPr>
      <t>“</t>
    </r>
    <r>
      <rPr>
        <sz val="12"/>
        <color theme="1"/>
        <rFont val="仿宋_GB2312"/>
        <charset val="134"/>
      </rPr>
      <t>两节</t>
    </r>
    <r>
      <rPr>
        <sz val="12"/>
        <color theme="1"/>
        <rFont val="Times New Roman"/>
        <charset val="134"/>
      </rPr>
      <t>”</t>
    </r>
    <r>
      <rPr>
        <sz val="12"/>
        <color theme="1"/>
        <rFont val="仿宋_GB2312"/>
        <charset val="134"/>
      </rPr>
      <t>期间安全。</t>
    </r>
  </si>
  <si>
    <t>强化消防综合救援、应急避难、防洪排涝、人民防空等基础设施建设，全面提升城市综合安全风险防范能力。</t>
  </si>
  <si>
    <t>水务部门完成蒋台沟泵站可研批复准备、初步设计报批，完成闸河张院北涵初步设计批复、招标工作、前期施工准备工作；住建部门汛前排查工作，编制清淤、泵站养护、窨井盖整治等项目方案；农业农村部门高标准农田项目完工后，做好县级初验工作；国动办完成光明公园人防工程暨避难场所项目施工图设计、用地、规划许可工作。</t>
  </si>
  <si>
    <r>
      <rPr>
        <sz val="12"/>
        <color rgb="FF000000"/>
        <rFont val="仿宋_GB2312"/>
        <charset val="134"/>
      </rPr>
      <t>水务部门已完成蒋台沟泵产土地预审、能评、环评备案工作；</t>
    </r>
    <r>
      <rPr>
        <sz val="12"/>
        <color rgb="FF000000"/>
        <rFont val="Times New Roman"/>
        <charset val="134"/>
      </rPr>
      <t>3</t>
    </r>
    <r>
      <rPr>
        <sz val="12"/>
        <color rgb="FF000000"/>
        <rFont val="仿宋_GB2312"/>
        <charset val="134"/>
      </rPr>
      <t>月</t>
    </r>
    <r>
      <rPr>
        <sz val="12"/>
        <color rgb="FF000000"/>
        <rFont val="Times New Roman"/>
        <charset val="134"/>
      </rPr>
      <t>24</t>
    </r>
    <r>
      <rPr>
        <sz val="12"/>
        <color rgb="FF000000"/>
        <rFont val="仿宋_GB2312"/>
        <charset val="134"/>
      </rPr>
      <t>日，市发改委以淮发改水可</t>
    </r>
    <r>
      <rPr>
        <sz val="12"/>
        <color rgb="FF000000"/>
        <rFont val="方正隶书_GBK"/>
        <charset val="134"/>
      </rPr>
      <t>〔</t>
    </r>
    <r>
      <rPr>
        <sz val="12"/>
        <color rgb="FF000000"/>
        <rFont val="Times New Roman"/>
        <charset val="134"/>
      </rPr>
      <t>2023</t>
    </r>
    <r>
      <rPr>
        <sz val="12"/>
        <color rgb="FF000000"/>
        <rFont val="方正隶书_GBK"/>
        <charset val="134"/>
      </rPr>
      <t>〕</t>
    </r>
    <r>
      <rPr>
        <sz val="12"/>
        <color rgb="FF000000"/>
        <rFont val="Times New Roman"/>
        <charset val="134"/>
      </rPr>
      <t>33</t>
    </r>
    <r>
      <rPr>
        <sz val="12"/>
        <color rgb="FF000000"/>
        <rFont val="仿宋_GB2312"/>
        <charset val="134"/>
      </rPr>
      <t>号对蒋台沟泵站可研进行批复；</t>
    </r>
    <r>
      <rPr>
        <sz val="12"/>
        <color rgb="FF000000"/>
        <rFont val="Times New Roman"/>
        <charset val="134"/>
      </rPr>
      <t>3</t>
    </r>
    <r>
      <rPr>
        <sz val="12"/>
        <color rgb="FF000000"/>
        <rFont val="仿宋_GB2312"/>
        <charset val="134"/>
      </rPr>
      <t>月底完成初设审查，启动工程施工招标工作。张院北涵</t>
    </r>
    <r>
      <rPr>
        <sz val="12"/>
        <color rgb="FF000000"/>
        <rFont val="Times New Roman"/>
        <charset val="134"/>
      </rPr>
      <t>2</t>
    </r>
    <r>
      <rPr>
        <sz val="12"/>
        <color rgb="FF000000"/>
        <rFont val="仿宋_GB2312"/>
        <charset val="134"/>
      </rPr>
      <t>月</t>
    </r>
    <r>
      <rPr>
        <sz val="12"/>
        <color rgb="FF000000"/>
        <rFont val="Times New Roman"/>
        <charset val="134"/>
      </rPr>
      <t>21</t>
    </r>
    <r>
      <rPr>
        <sz val="12"/>
        <color rgb="FF000000"/>
        <rFont val="仿宋_GB2312"/>
        <charset val="134"/>
      </rPr>
      <t>日以淮水规</t>
    </r>
    <r>
      <rPr>
        <sz val="12"/>
        <color rgb="FF000000"/>
        <rFont val="方正书宋_GBK"/>
        <charset val="134"/>
      </rPr>
      <t>〔</t>
    </r>
    <r>
      <rPr>
        <sz val="12"/>
        <color rgb="FF000000"/>
        <rFont val="Times New Roman"/>
        <charset val="134"/>
      </rPr>
      <t>2023</t>
    </r>
    <r>
      <rPr>
        <sz val="12"/>
        <color rgb="FF000000"/>
        <rFont val="方正书宋_GBK"/>
        <charset val="134"/>
      </rPr>
      <t>〕</t>
    </r>
    <r>
      <rPr>
        <sz val="12"/>
        <color rgb="FF000000"/>
        <rFont val="Times New Roman"/>
        <charset val="134"/>
      </rPr>
      <t>9</t>
    </r>
    <r>
      <rPr>
        <sz val="12"/>
        <color rgb="FF000000"/>
        <rFont val="仿宋_GB2312"/>
        <charset val="134"/>
      </rPr>
      <t>号对张院北涵初步设计进行了批复，</t>
    </r>
    <r>
      <rPr>
        <sz val="12"/>
        <color rgb="FF000000"/>
        <rFont val="Times New Roman"/>
        <charset val="134"/>
      </rPr>
      <t>3</t>
    </r>
    <r>
      <rPr>
        <sz val="12"/>
        <color rgb="FF000000"/>
        <rFont val="仿宋_GB2312"/>
        <charset val="134"/>
      </rPr>
      <t>月初完成监理、施工招标工作，</t>
    </r>
    <r>
      <rPr>
        <sz val="12"/>
        <color rgb="FF000000"/>
        <rFont val="Times New Roman"/>
        <charset val="134"/>
      </rPr>
      <t>3</t>
    </r>
    <r>
      <rPr>
        <sz val="12"/>
        <color rgb="FF000000"/>
        <rFont val="仿宋_GB2312"/>
        <charset val="134"/>
      </rPr>
      <t>月</t>
    </r>
    <r>
      <rPr>
        <sz val="12"/>
        <color rgb="FF000000"/>
        <rFont val="Times New Roman"/>
        <charset val="134"/>
      </rPr>
      <t>27</t>
    </r>
    <r>
      <rPr>
        <sz val="12"/>
        <color rgb="FF000000"/>
        <rFont val="仿宋_GB2312"/>
        <charset val="134"/>
      </rPr>
      <t>日工程开工。住建部门汛前排查工作已完成，清淤工程、泵站养护、窨井盖整治等项目方案已编制完成，项目清单编制工作已完成，进入招标阶段。农业农村部门已完成县级初验工作。国动办已全部完成光明公园人防工程暨避难场所项目施工图设计、用地、规划许可工作。</t>
    </r>
  </si>
  <si>
    <t>加强审计监督。</t>
  </si>
  <si>
    <t>市审计局</t>
  </si>
  <si>
    <r>
      <rPr>
        <sz val="12"/>
        <color rgb="FF000000"/>
        <rFont val="Times New Roman"/>
        <charset val="134"/>
      </rPr>
      <t>1.</t>
    </r>
    <r>
      <rPr>
        <sz val="12"/>
        <color rgb="FF000000"/>
        <rFont val="仿宋_GB2312"/>
        <charset val="134"/>
      </rPr>
      <t>开展财政审计；包括</t>
    </r>
    <r>
      <rPr>
        <sz val="12"/>
        <color rgb="FF000000"/>
        <rFont val="Times New Roman"/>
        <charset val="134"/>
      </rPr>
      <t>7</t>
    </r>
    <r>
      <rPr>
        <sz val="12"/>
        <color rgb="FF000000"/>
        <rFont val="仿宋_GB2312"/>
        <charset val="134"/>
      </rPr>
      <t>个预算执行和财政收支审计、政策落实和专项资金审计项目；</t>
    </r>
    <r>
      <rPr>
        <sz val="12"/>
        <color rgb="FF000000"/>
        <rFont val="Times New Roman"/>
        <charset val="134"/>
      </rPr>
      <t>2.</t>
    </r>
    <r>
      <rPr>
        <sz val="12"/>
        <color rgb="FF000000"/>
        <rFont val="仿宋_GB2312"/>
        <charset val="134"/>
      </rPr>
      <t>开展公共投资审计；淮北市建设领域中介机构与政府购买服务专项审计；</t>
    </r>
    <r>
      <rPr>
        <sz val="12"/>
        <color rgb="FF000000"/>
        <rFont val="Times New Roman"/>
        <charset val="134"/>
      </rPr>
      <t>3.</t>
    </r>
    <r>
      <rPr>
        <sz val="12"/>
        <color rgb="FF000000"/>
        <rFont val="仿宋_GB2312"/>
        <charset val="134"/>
      </rPr>
      <t>开展国外贷援款审计；世界银行贷款安徽省公路养护创新示范项目合肥子项目审计；</t>
    </r>
    <r>
      <rPr>
        <sz val="12"/>
        <color rgb="FF000000"/>
        <rFont val="Times New Roman"/>
        <charset val="134"/>
      </rPr>
      <t>4.</t>
    </r>
    <r>
      <rPr>
        <sz val="12"/>
        <color rgb="FF000000"/>
        <rFont val="仿宋_GB2312"/>
        <charset val="134"/>
      </rPr>
      <t>开展企业审计；淮北市同创担保集团有限公司经营发展审计。</t>
    </r>
  </si>
  <si>
    <r>
      <rPr>
        <sz val="12"/>
        <color rgb="FF000000"/>
        <rFont val="Times New Roman"/>
        <charset val="134"/>
      </rPr>
      <t>1.</t>
    </r>
    <r>
      <rPr>
        <sz val="12"/>
        <color rgb="FF000000"/>
        <rFont val="仿宋_GB2312"/>
        <charset val="134"/>
      </rPr>
      <t>开展财政审计。包括市级本级预算执行审计项目</t>
    </r>
    <r>
      <rPr>
        <sz val="12"/>
        <color rgb="FF000000"/>
        <rFont val="Times New Roman"/>
        <charset val="134"/>
      </rPr>
      <t>1</t>
    </r>
    <r>
      <rPr>
        <sz val="12"/>
        <color rgb="FF000000"/>
        <rFont val="仿宋_GB2312"/>
        <charset val="134"/>
      </rPr>
      <t>个，市林业局、市生态环境局、市公安局交通警察支队等部门预算执行审计项目</t>
    </r>
    <r>
      <rPr>
        <sz val="12"/>
        <color rgb="FF000000"/>
        <rFont val="Times New Roman"/>
        <charset val="134"/>
      </rPr>
      <t>3</t>
    </r>
    <r>
      <rPr>
        <sz val="12"/>
        <color rgb="FF000000"/>
        <rFont val="仿宋_GB2312"/>
        <charset val="134"/>
      </rPr>
      <t>个，淮北市</t>
    </r>
    <r>
      <rPr>
        <sz val="12"/>
        <color rgb="FF000000"/>
        <rFont val="Times New Roman"/>
        <charset val="134"/>
      </rPr>
      <t>2020</t>
    </r>
    <r>
      <rPr>
        <sz val="12"/>
        <color rgb="FF000000"/>
        <rFont val="仿宋_GB2312"/>
        <charset val="134"/>
      </rPr>
      <t>至</t>
    </r>
    <r>
      <rPr>
        <sz val="12"/>
        <color rgb="FF000000"/>
        <rFont val="Times New Roman"/>
        <charset val="134"/>
      </rPr>
      <t>2022</t>
    </r>
    <r>
      <rPr>
        <sz val="12"/>
        <color rgb="FF000000"/>
        <rFont val="仿宋_GB2312"/>
        <charset val="134"/>
      </rPr>
      <t>年度科技专项资金管理使用绩效情况专项审计、淮北市本级</t>
    </r>
    <r>
      <rPr>
        <sz val="12"/>
        <color rgb="FF000000"/>
        <rFont val="Times New Roman"/>
        <charset val="134"/>
      </rPr>
      <t>2021</t>
    </r>
    <r>
      <rPr>
        <sz val="12"/>
        <color rgb="FF000000"/>
        <rFont val="仿宋_GB2312"/>
        <charset val="134"/>
      </rPr>
      <t>至</t>
    </r>
    <r>
      <rPr>
        <sz val="12"/>
        <color rgb="FF000000"/>
        <rFont val="Times New Roman"/>
        <charset val="134"/>
      </rPr>
      <t>2022</t>
    </r>
    <r>
      <rPr>
        <sz val="12"/>
        <color rgb="FF000000"/>
        <rFont val="仿宋_GB2312"/>
        <charset val="134"/>
      </rPr>
      <t>年度基本公共卫生服务政策落实及专项资金管理使用绩效情况专项审计调查、淮北市</t>
    </r>
    <r>
      <rPr>
        <sz val="12"/>
        <color rgb="FF000000"/>
        <rFont val="Times New Roman"/>
        <charset val="134"/>
      </rPr>
      <t>“</t>
    </r>
    <r>
      <rPr>
        <sz val="12"/>
        <color rgb="FF000000"/>
        <rFont val="仿宋_GB2312"/>
        <charset val="134"/>
      </rPr>
      <t>暖民心行动</t>
    </r>
    <r>
      <rPr>
        <sz val="12"/>
        <color rgb="FF000000"/>
        <rFont val="Times New Roman"/>
        <charset val="134"/>
      </rPr>
      <t>”</t>
    </r>
    <r>
      <rPr>
        <sz val="12"/>
        <color rgb="FF000000"/>
        <rFont val="仿宋_GB2312"/>
        <charset val="134"/>
      </rPr>
      <t>有关政策落实及资金管理使用情况专项审计等项目</t>
    </r>
    <r>
      <rPr>
        <sz val="12"/>
        <color rgb="FF000000"/>
        <rFont val="Times New Roman"/>
        <charset val="134"/>
      </rPr>
      <t>3</t>
    </r>
    <r>
      <rPr>
        <sz val="12"/>
        <color rgb="FF000000"/>
        <rFont val="仿宋_GB2312"/>
        <charset val="134"/>
      </rPr>
      <t>个；开展大气污染防治资金专项审计调查；</t>
    </r>
    <r>
      <rPr>
        <sz val="12"/>
        <color rgb="FF000000"/>
        <rFont val="Times New Roman"/>
        <charset val="134"/>
      </rPr>
      <t>2.</t>
    </r>
    <r>
      <rPr>
        <sz val="12"/>
        <color rgb="FF000000"/>
        <rFont val="仿宋_GB2312"/>
        <charset val="134"/>
      </rPr>
      <t>开展淮北市建设领域中介机构参与政府购买服务情况专项审计调查；</t>
    </r>
    <r>
      <rPr>
        <sz val="12"/>
        <color rgb="FF000000"/>
        <rFont val="Times New Roman"/>
        <charset val="134"/>
      </rPr>
      <t>3.</t>
    </r>
    <r>
      <rPr>
        <sz val="12"/>
        <color rgb="FF000000"/>
        <rFont val="仿宋_GB2312"/>
        <charset val="134"/>
      </rPr>
      <t>淮北市同创融资担保集团有限公司</t>
    </r>
    <r>
      <rPr>
        <sz val="12"/>
        <color rgb="FF000000"/>
        <rFont val="Times New Roman"/>
        <charset val="134"/>
      </rPr>
      <t>2020</t>
    </r>
    <r>
      <rPr>
        <sz val="12"/>
        <color rgb="FF000000"/>
        <rFont val="仿宋_GB2312"/>
        <charset val="134"/>
      </rPr>
      <t>至</t>
    </r>
    <r>
      <rPr>
        <sz val="12"/>
        <color rgb="FF000000"/>
        <rFont val="Times New Roman"/>
        <charset val="134"/>
      </rPr>
      <t>2022</t>
    </r>
    <r>
      <rPr>
        <sz val="12"/>
        <color rgb="FF000000"/>
        <rFont val="仿宋_GB2312"/>
        <charset val="134"/>
      </rPr>
      <t>年度经营发展情况专项审计；</t>
    </r>
    <r>
      <rPr>
        <sz val="12"/>
        <color rgb="FF000000"/>
        <rFont val="Times New Roman"/>
        <charset val="134"/>
      </rPr>
      <t>4.</t>
    </r>
    <r>
      <rPr>
        <sz val="12"/>
        <color rgb="FF000000"/>
        <rFont val="仿宋_GB2312"/>
        <charset val="134"/>
      </rPr>
      <t>组织实施世界银行贷款安徽省公路养护创新示范项目合肥市子项目审计。</t>
    </r>
  </si>
  <si>
    <t>加快建设国家知识产权强市试点城市。</t>
  </si>
  <si>
    <t>市市场监管局</t>
  </si>
  <si>
    <r>
      <rPr>
        <sz val="12"/>
        <rFont val="Times New Roman"/>
        <charset val="134"/>
      </rPr>
      <t>1.</t>
    </r>
    <r>
      <rPr>
        <sz val="12"/>
        <rFont val="仿宋_GB2312"/>
        <charset val="134"/>
      </rPr>
      <t>持续提升创新能力，每万人口发明专利拥有量超过</t>
    </r>
    <r>
      <rPr>
        <sz val="12"/>
        <rFont val="Times New Roman"/>
        <charset val="134"/>
      </rPr>
      <t>10.6</t>
    </r>
    <r>
      <rPr>
        <sz val="12"/>
        <rFont val="仿宋_GB2312"/>
        <charset val="134"/>
      </rPr>
      <t>件；</t>
    </r>
    <r>
      <rPr>
        <sz val="12"/>
        <rFont val="Times New Roman"/>
        <charset val="134"/>
      </rPr>
      <t>2.</t>
    </r>
    <r>
      <rPr>
        <sz val="12"/>
        <rFont val="仿宋_GB2312"/>
        <charset val="134"/>
      </rPr>
      <t>召开商标品牌建设推进会，当季度新增注册商标</t>
    </r>
    <r>
      <rPr>
        <sz val="12"/>
        <rFont val="Times New Roman"/>
        <charset val="134"/>
      </rPr>
      <t>600</t>
    </r>
    <r>
      <rPr>
        <sz val="12"/>
        <rFont val="仿宋_GB2312"/>
        <charset val="134"/>
      </rPr>
      <t>件以上；</t>
    </r>
    <r>
      <rPr>
        <sz val="12"/>
        <rFont val="Times New Roman"/>
        <charset val="134"/>
      </rPr>
      <t>3.</t>
    </r>
    <r>
      <rPr>
        <sz val="12"/>
        <rFont val="仿宋_GB2312"/>
        <charset val="134"/>
      </rPr>
      <t>举办一场知识产权质押融资银企对接会，积极推进市级知识产权奖补政策的修订完善，争取将知识产权保险纳入奖补范围。</t>
    </r>
  </si>
  <si>
    <r>
      <rPr>
        <sz val="12"/>
        <rFont val="Times New Roman"/>
        <charset val="134"/>
      </rPr>
      <t>1.</t>
    </r>
    <r>
      <rPr>
        <sz val="12"/>
        <rFont val="仿宋_GB2312"/>
        <charset val="134"/>
      </rPr>
      <t>开展市级知识产权优势企业培育，认定一批市级高价值发明专利培育项目建设单位，推进创新能力提升；</t>
    </r>
    <r>
      <rPr>
        <sz val="12"/>
        <rFont val="Times New Roman"/>
        <charset val="134"/>
      </rPr>
      <t>2.2</t>
    </r>
    <r>
      <rPr>
        <sz val="12"/>
        <rFont val="仿宋_GB2312"/>
        <charset val="134"/>
      </rPr>
      <t>月</t>
    </r>
    <r>
      <rPr>
        <sz val="12"/>
        <rFont val="Times New Roman"/>
        <charset val="134"/>
      </rPr>
      <t>2</t>
    </r>
    <r>
      <rPr>
        <sz val="12"/>
        <rFont val="仿宋_GB2312"/>
        <charset val="134"/>
      </rPr>
      <t>日召开商标品牌建设推进会，</t>
    </r>
    <r>
      <rPr>
        <sz val="12"/>
        <rFont val="Times New Roman"/>
        <charset val="134"/>
      </rPr>
      <t>2</t>
    </r>
    <r>
      <rPr>
        <sz val="12"/>
        <rFont val="仿宋_GB2312"/>
        <charset val="134"/>
      </rPr>
      <t>月</t>
    </r>
    <r>
      <rPr>
        <sz val="12"/>
        <rFont val="Times New Roman"/>
        <charset val="134"/>
      </rPr>
      <t>23</t>
    </r>
    <r>
      <rPr>
        <sz val="12"/>
        <rFont val="仿宋_GB2312"/>
        <charset val="134"/>
      </rPr>
      <t>日举行知识产权质押融资银企对接会；</t>
    </r>
    <r>
      <rPr>
        <sz val="12"/>
        <rFont val="Times New Roman"/>
        <charset val="134"/>
      </rPr>
      <t>3.</t>
    </r>
    <r>
      <rPr>
        <sz val="12"/>
        <rFont val="仿宋_GB2312"/>
        <charset val="134"/>
      </rPr>
      <t>拟定市级知识产权奖补政策修订方案，将知识产权保险纳入奖补范围，该方案已按程序交由市财政局统筹推进。</t>
    </r>
  </si>
  <si>
    <t>数据未出</t>
  </si>
  <si>
    <t>提升食品药品监管能力，让人民群众饮食更放心、用药更安心。</t>
  </si>
  <si>
    <r>
      <rPr>
        <sz val="12"/>
        <color rgb="FF000000"/>
        <rFont val="Times New Roman"/>
        <charset val="134"/>
      </rPr>
      <t>1.</t>
    </r>
    <r>
      <rPr>
        <sz val="12"/>
        <color rgb="FF000000"/>
        <rFont val="仿宋_GB2312"/>
        <charset val="134"/>
      </rPr>
      <t>鼓励相山区开展智慧监管平台建设试点，提升智慧化监管水平；</t>
    </r>
    <r>
      <rPr>
        <sz val="12"/>
        <color rgb="FF000000"/>
        <rFont val="Times New Roman"/>
        <charset val="134"/>
      </rPr>
      <t>2.</t>
    </r>
    <r>
      <rPr>
        <sz val="12"/>
        <color rgb="FF000000"/>
        <rFont val="仿宋_GB2312"/>
        <charset val="134"/>
      </rPr>
      <t>将教育部门学校食堂“互联网+名厨亮灶”可视化监控视频信息全部接入市场监管部门监管平台，提升监管效能；</t>
    </r>
    <r>
      <rPr>
        <sz val="12"/>
        <color rgb="FF000000"/>
        <rFont val="Times New Roman"/>
        <charset val="134"/>
      </rPr>
      <t>3.</t>
    </r>
    <r>
      <rPr>
        <sz val="12"/>
        <color rgb="FF000000"/>
        <rFont val="仿宋_GB2312"/>
        <charset val="134"/>
      </rPr>
      <t>加大基层监管执法人员培训力度，开展春季开学专项培训；</t>
    </r>
    <r>
      <rPr>
        <sz val="12"/>
        <color rgb="FF000000"/>
        <rFont val="Times New Roman"/>
        <charset val="134"/>
      </rPr>
      <t>4.</t>
    </r>
    <r>
      <rPr>
        <sz val="12"/>
        <color rgb="FF000000"/>
        <rFont val="仿宋_GB2312"/>
        <charset val="134"/>
      </rPr>
      <t>开展各类监督检查，加大日常监管、市场巡查、专项整治、稽查办案力度。</t>
    </r>
  </si>
  <si>
    <r>
      <rPr>
        <sz val="12"/>
        <color theme="1"/>
        <rFont val="Times New Roman"/>
        <charset val="134"/>
      </rPr>
      <t>1.</t>
    </r>
    <r>
      <rPr>
        <sz val="12"/>
        <color theme="1"/>
        <rFont val="仿宋_GB2312"/>
        <charset val="134"/>
      </rPr>
      <t>目前相山区已启动智慧监管平台建设，预计上半年可试运行；</t>
    </r>
    <r>
      <rPr>
        <sz val="12"/>
        <color theme="1"/>
        <rFont val="Times New Roman"/>
        <charset val="134"/>
      </rPr>
      <t>2.</t>
    </r>
    <r>
      <rPr>
        <sz val="12"/>
        <color theme="1"/>
        <rFont val="仿宋_GB2312"/>
        <charset val="134"/>
      </rPr>
      <t>已启动将教育部门学校食堂</t>
    </r>
    <r>
      <rPr>
        <sz val="12"/>
        <color theme="1"/>
        <rFont val="Times New Roman"/>
        <charset val="134"/>
      </rPr>
      <t>“</t>
    </r>
    <r>
      <rPr>
        <sz val="12"/>
        <color theme="1"/>
        <rFont val="仿宋_GB2312"/>
        <charset val="134"/>
      </rPr>
      <t>互联网</t>
    </r>
    <r>
      <rPr>
        <sz val="12"/>
        <color theme="1"/>
        <rFont val="Times New Roman"/>
        <charset val="134"/>
      </rPr>
      <t>+</t>
    </r>
    <r>
      <rPr>
        <sz val="12"/>
        <color theme="1"/>
        <rFont val="仿宋_GB2312"/>
        <charset val="134"/>
      </rPr>
      <t>名厨亮灶</t>
    </r>
    <r>
      <rPr>
        <sz val="12"/>
        <color theme="1"/>
        <rFont val="Times New Roman"/>
        <charset val="134"/>
      </rPr>
      <t>”</t>
    </r>
    <r>
      <rPr>
        <sz val="12"/>
        <color theme="1"/>
        <rFont val="仿宋_GB2312"/>
        <charset val="134"/>
      </rPr>
      <t>可视化监控视频信息接入市场监管部门监管平台，预计上半年接入完成；</t>
    </r>
    <r>
      <rPr>
        <sz val="12"/>
        <color theme="1"/>
        <rFont val="Times New Roman"/>
        <charset val="134"/>
      </rPr>
      <t>3.</t>
    </r>
    <r>
      <rPr>
        <sz val="12"/>
        <color theme="1"/>
        <rFont val="仿宋_GB2312"/>
        <charset val="134"/>
      </rPr>
      <t>已联合市教育局分批开展了春季开学专项培训；</t>
    </r>
    <r>
      <rPr>
        <sz val="12"/>
        <color theme="1"/>
        <rFont val="Times New Roman"/>
        <charset val="134"/>
      </rPr>
      <t>4.</t>
    </r>
    <r>
      <rPr>
        <sz val="12"/>
        <color theme="1"/>
        <rFont val="仿宋_GB2312"/>
        <charset val="134"/>
      </rPr>
      <t>持续开展食品安全</t>
    </r>
    <r>
      <rPr>
        <sz val="12"/>
        <color theme="1"/>
        <rFont val="Times New Roman"/>
        <charset val="134"/>
      </rPr>
      <t>“</t>
    </r>
    <r>
      <rPr>
        <sz val="12"/>
        <color theme="1"/>
        <rFont val="仿宋_GB2312"/>
        <charset val="134"/>
      </rPr>
      <t>守查保</t>
    </r>
    <r>
      <rPr>
        <sz val="12"/>
        <color theme="1"/>
        <rFont val="Times New Roman"/>
        <charset val="134"/>
      </rPr>
      <t>”</t>
    </r>
    <r>
      <rPr>
        <sz val="12"/>
        <color theme="1"/>
        <rFont val="仿宋_GB2312"/>
        <charset val="134"/>
      </rPr>
      <t>专项行动，检查覆盖率和问题处置率均达</t>
    </r>
    <r>
      <rPr>
        <sz val="12"/>
        <color theme="1"/>
        <rFont val="Times New Roman"/>
        <charset val="134"/>
      </rPr>
      <t>100%</t>
    </r>
    <r>
      <rPr>
        <sz val="12"/>
        <color theme="1"/>
        <rFont val="仿宋_GB2312"/>
        <charset val="134"/>
      </rPr>
      <t>。扎实开展制止餐饮浪费专项行动，及时动员部署、高位推进实施、精准宣传引导，目前在持续推进中，</t>
    </r>
    <r>
      <rPr>
        <sz val="12"/>
        <color theme="1"/>
        <rFont val="Times New Roman"/>
        <charset val="134"/>
      </rPr>
      <t>5</t>
    </r>
    <r>
      <rPr>
        <sz val="12"/>
        <color theme="1"/>
        <rFont val="仿宋_GB2312"/>
        <charset val="134"/>
      </rPr>
      <t>月份结束。开展</t>
    </r>
    <r>
      <rPr>
        <sz val="12"/>
        <color theme="1"/>
        <rFont val="Times New Roman"/>
        <charset val="134"/>
      </rPr>
      <t>2023“</t>
    </r>
    <r>
      <rPr>
        <sz val="12"/>
        <color theme="1"/>
        <rFont val="仿宋_GB2312"/>
        <charset val="134"/>
      </rPr>
      <t>药品安全春风行动</t>
    </r>
    <r>
      <rPr>
        <sz val="12"/>
        <color theme="1"/>
        <rFont val="Times New Roman"/>
        <charset val="134"/>
      </rPr>
      <t>”</t>
    </r>
    <r>
      <rPr>
        <sz val="12"/>
        <color theme="1"/>
        <rFont val="仿宋_GB2312"/>
        <charset val="134"/>
      </rPr>
      <t>专项检查和整治工作。共检查药械化经营与使用单位</t>
    </r>
    <r>
      <rPr>
        <sz val="12"/>
        <color theme="1"/>
        <rFont val="Times New Roman"/>
        <charset val="134"/>
      </rPr>
      <t>1499</t>
    </r>
    <r>
      <rPr>
        <sz val="12"/>
        <color theme="1"/>
        <rFont val="仿宋_GB2312"/>
        <charset val="134"/>
      </rPr>
      <t>家次，责令整改</t>
    </r>
    <r>
      <rPr>
        <sz val="12"/>
        <color theme="1"/>
        <rFont val="Times New Roman"/>
        <charset val="134"/>
      </rPr>
      <t>43</t>
    </r>
    <r>
      <rPr>
        <sz val="12"/>
        <color theme="1"/>
        <rFont val="仿宋_GB2312"/>
        <charset val="134"/>
      </rPr>
      <t>家，立案查处违法案件</t>
    </r>
    <r>
      <rPr>
        <sz val="12"/>
        <color theme="1"/>
        <rFont val="Times New Roman"/>
        <charset val="134"/>
      </rPr>
      <t>48</t>
    </r>
    <r>
      <rPr>
        <sz val="12"/>
        <color theme="1"/>
        <rFont val="仿宋_GB2312"/>
        <charset val="134"/>
      </rPr>
      <t>起，移交公安机关</t>
    </r>
    <r>
      <rPr>
        <sz val="12"/>
        <color theme="1"/>
        <rFont val="Times New Roman"/>
        <charset val="134"/>
      </rPr>
      <t>2</t>
    </r>
    <r>
      <rPr>
        <sz val="12"/>
        <color theme="1"/>
        <rFont val="仿宋_GB2312"/>
        <charset val="134"/>
      </rPr>
      <t>件。</t>
    </r>
  </si>
  <si>
    <t>扎实做好第五次全国经济普查工作。</t>
  </si>
  <si>
    <t>市统计局</t>
  </si>
  <si>
    <r>
      <rPr>
        <sz val="12"/>
        <color rgb="FF000000"/>
        <rFont val="Times New Roman"/>
        <charset val="134"/>
      </rPr>
      <t>1.</t>
    </r>
    <r>
      <rPr>
        <sz val="12"/>
        <color rgb="FF000000"/>
        <rFont val="仿宋_GB2312"/>
        <charset val="134"/>
      </rPr>
      <t>召开五经普工作推进会，对县区、部门部署五经普相关工作任务；</t>
    </r>
    <r>
      <rPr>
        <sz val="12"/>
        <color rgb="FF000000"/>
        <rFont val="Times New Roman"/>
        <charset val="134"/>
      </rPr>
      <t>2.</t>
    </r>
    <r>
      <rPr>
        <sz val="12"/>
        <color rgb="FF000000"/>
        <rFont val="仿宋_GB2312"/>
        <charset val="134"/>
      </rPr>
      <t>督促各级政府落实</t>
    </r>
    <r>
      <rPr>
        <sz val="12"/>
        <color rgb="FF000000"/>
        <rFont val="Times New Roman"/>
        <charset val="134"/>
      </rPr>
      <t>2023</t>
    </r>
    <r>
      <rPr>
        <sz val="12"/>
        <color rgb="FF000000"/>
        <rFont val="仿宋_GB2312"/>
        <charset val="134"/>
      </rPr>
      <t>年度普查经费</t>
    </r>
    <r>
      <rPr>
        <sz val="12"/>
        <color rgb="FF000000"/>
        <rFont val="宋体"/>
        <charset val="134"/>
      </rPr>
      <t>；</t>
    </r>
    <r>
      <rPr>
        <sz val="12"/>
        <color rgb="FF000000"/>
        <rFont val="Times New Roman"/>
        <charset val="134"/>
      </rPr>
      <t>3.</t>
    </r>
    <r>
      <rPr>
        <sz val="12"/>
        <color rgb="FF000000"/>
        <rFont val="仿宋_GB2312"/>
        <charset val="134"/>
      </rPr>
      <t>召开县区普查办工作督促会，研究市普查方案。</t>
    </r>
  </si>
  <si>
    <r>
      <rPr>
        <sz val="12"/>
        <color theme="1"/>
        <rFont val="Times New Roman"/>
        <charset val="134"/>
      </rPr>
      <t>1.3</t>
    </r>
    <r>
      <rPr>
        <sz val="12"/>
        <color theme="1"/>
        <rFont val="仿宋_GB2312"/>
        <charset val="134"/>
      </rPr>
      <t>月</t>
    </r>
    <r>
      <rPr>
        <sz val="12"/>
        <color theme="1"/>
        <rFont val="Times New Roman"/>
        <charset val="134"/>
      </rPr>
      <t>6</t>
    </r>
    <r>
      <rPr>
        <sz val="12"/>
        <color theme="1"/>
        <rFont val="仿宋_GB2312"/>
        <charset val="134"/>
      </rPr>
      <t>日市委常委、常务副市长周天伟主持召开全市第五次全国经济普查工作推进会，对县区、部门部署五经普相关工作任务，并制定了各部门经济普查项目清单，初步安排部门行政记录的整理；</t>
    </r>
    <r>
      <rPr>
        <sz val="12"/>
        <color theme="1"/>
        <rFont val="Times New Roman"/>
        <charset val="134"/>
      </rPr>
      <t>2.</t>
    </r>
    <r>
      <rPr>
        <sz val="12"/>
        <color theme="1"/>
        <rFont val="仿宋_GB2312"/>
        <charset val="134"/>
      </rPr>
      <t>转发省政府相关文件，市局提前向市政府报告《关于申请增加第五次全国经济普查经费预算的请示》，目前市级经费已落实，县区经费</t>
    </r>
    <r>
      <rPr>
        <sz val="12"/>
        <color theme="1"/>
        <rFont val="Times New Roman"/>
        <charset val="134"/>
      </rPr>
      <t>2023</t>
    </r>
    <r>
      <rPr>
        <sz val="12"/>
        <color theme="1"/>
        <rFont val="仿宋_GB2312"/>
        <charset val="134"/>
      </rPr>
      <t>年的已落实；</t>
    </r>
    <r>
      <rPr>
        <sz val="12"/>
        <color theme="1"/>
        <rFont val="Times New Roman"/>
        <charset val="134"/>
      </rPr>
      <t>3.</t>
    </r>
    <r>
      <rPr>
        <sz val="12"/>
        <color theme="1"/>
        <rFont val="仿宋_GB2312"/>
        <charset val="134"/>
      </rPr>
      <t>已代市政府草拟制定了《淮北市人民政府关于开展第五次全国经济普查的通知（征求意见稿）》，并征求相关单位意见。</t>
    </r>
  </si>
  <si>
    <t>加强统计监督。</t>
  </si>
  <si>
    <r>
      <rPr>
        <sz val="12"/>
        <color rgb="FF000000"/>
        <rFont val="Times New Roman"/>
        <charset val="134"/>
      </rPr>
      <t>1.</t>
    </r>
    <r>
      <rPr>
        <sz val="12"/>
        <color rgb="FF000000"/>
        <rFont val="仿宋_GB2312"/>
        <charset val="134"/>
      </rPr>
      <t>按月开展经济运行监测，定期发布相关数据；</t>
    </r>
    <r>
      <rPr>
        <sz val="12"/>
        <color rgb="FF000000"/>
        <rFont val="Times New Roman"/>
        <charset val="134"/>
      </rPr>
      <t>2.</t>
    </r>
    <r>
      <rPr>
        <sz val="12"/>
        <color rgb="FF000000"/>
        <rFont val="仿宋_GB2312"/>
        <charset val="134"/>
      </rPr>
      <t>认真做好国家统计督察“回头看”反馈问题整改工作；</t>
    </r>
    <r>
      <rPr>
        <sz val="12"/>
        <color rgb="FF000000"/>
        <rFont val="Times New Roman"/>
        <charset val="134"/>
      </rPr>
      <t>3.</t>
    </r>
    <r>
      <rPr>
        <sz val="12"/>
        <color rgb="FF000000"/>
        <rFont val="仿宋_GB2312"/>
        <charset val="134"/>
      </rPr>
      <t>落实统计造假“一票否决制”；</t>
    </r>
    <r>
      <rPr>
        <sz val="12"/>
        <color rgb="FF000000"/>
        <rFont val="Times New Roman"/>
        <charset val="134"/>
      </rPr>
      <t>4.</t>
    </r>
    <r>
      <rPr>
        <sz val="12"/>
        <color rgb="FF000000"/>
        <rFont val="仿宋_GB2312"/>
        <charset val="134"/>
      </rPr>
      <t>落实与市委巡察机构的协调协作机制；</t>
    </r>
    <r>
      <rPr>
        <sz val="12"/>
        <color rgb="FF000000"/>
        <rFont val="Times New Roman"/>
        <charset val="134"/>
      </rPr>
      <t>5.</t>
    </r>
    <r>
      <rPr>
        <sz val="12"/>
        <color rgb="FF000000"/>
        <rFont val="仿宋_GB2312"/>
        <charset val="134"/>
      </rPr>
      <t>办理省人大常委会“一法一条例”执法检查报告审议意见；</t>
    </r>
    <r>
      <rPr>
        <sz val="12"/>
        <color rgb="FF000000"/>
        <rFont val="Times New Roman"/>
        <charset val="134"/>
      </rPr>
      <t>6.</t>
    </r>
    <r>
      <rPr>
        <sz val="12"/>
        <color rgb="FF000000"/>
        <rFont val="仿宋_GB2312"/>
        <charset val="134"/>
      </rPr>
      <t>开展统计造假屡禁难绝专项治理行动；</t>
    </r>
    <r>
      <rPr>
        <sz val="12"/>
        <color rgb="FF000000"/>
        <rFont val="Times New Roman"/>
        <charset val="134"/>
      </rPr>
      <t>7.</t>
    </r>
    <r>
      <rPr>
        <sz val="12"/>
        <color rgb="FF000000"/>
        <rFont val="仿宋_GB2312"/>
        <charset val="134"/>
      </rPr>
      <t>举办统计法治讲座；</t>
    </r>
    <r>
      <rPr>
        <sz val="12"/>
        <color rgb="FF000000"/>
        <rFont val="Times New Roman"/>
        <charset val="134"/>
      </rPr>
      <t>8.</t>
    </r>
    <r>
      <rPr>
        <sz val="12"/>
        <color rgb="FF000000"/>
        <rFont val="仿宋_GB2312"/>
        <charset val="134"/>
      </rPr>
      <t>做好统计领域信用建设工作。</t>
    </r>
  </si>
  <si>
    <r>
      <rPr>
        <sz val="12"/>
        <color rgb="FF000000"/>
        <rFont val="Times New Roman"/>
        <charset val="134"/>
      </rPr>
      <t>1.</t>
    </r>
    <r>
      <rPr>
        <sz val="12"/>
        <color rgb="FF000000"/>
        <rFont val="仿宋_GB2312"/>
        <charset val="134"/>
      </rPr>
      <t>加强对全市经济运行监测，做好一季度经济运行质量分析研判工作，撰写分析信息等</t>
    </r>
    <r>
      <rPr>
        <sz val="12"/>
        <color rgb="FF000000"/>
        <rFont val="Times New Roman"/>
        <charset val="134"/>
      </rPr>
      <t>102</t>
    </r>
    <r>
      <rPr>
        <sz val="12"/>
        <color rgb="FF000000"/>
        <rFont val="仿宋_GB2312"/>
        <charset val="134"/>
      </rPr>
      <t>篇；</t>
    </r>
    <r>
      <rPr>
        <sz val="12"/>
        <color rgb="FF000000"/>
        <rFont val="Times New Roman"/>
        <charset val="134"/>
      </rPr>
      <t>2.</t>
    </r>
    <r>
      <rPr>
        <sz val="12"/>
        <color rgb="FF000000"/>
        <rFont val="仿宋_GB2312"/>
        <charset val="134"/>
      </rPr>
      <t>按照要求完成国家统计督察</t>
    </r>
    <r>
      <rPr>
        <sz val="12"/>
        <color rgb="FF000000"/>
        <rFont val="Times New Roman"/>
        <charset val="134"/>
      </rPr>
      <t>“</t>
    </r>
    <r>
      <rPr>
        <sz val="12"/>
        <color rgb="FF000000"/>
        <rFont val="仿宋_GB2312"/>
        <charset val="134"/>
      </rPr>
      <t>回头看</t>
    </r>
    <r>
      <rPr>
        <sz val="12"/>
        <color rgb="FF000000"/>
        <rFont val="Times New Roman"/>
        <charset val="134"/>
      </rPr>
      <t>”</t>
    </r>
    <r>
      <rPr>
        <sz val="12"/>
        <color rgb="FF000000"/>
        <rFont val="仿宋_GB2312"/>
        <charset val="134"/>
      </rPr>
      <t>反馈问题整改工作，并按时报送整改报告；</t>
    </r>
    <r>
      <rPr>
        <sz val="12"/>
        <color rgb="FF000000"/>
        <rFont val="Times New Roman"/>
        <charset val="134"/>
      </rPr>
      <t>3.</t>
    </r>
    <r>
      <rPr>
        <sz val="12"/>
        <color rgb="FF000000"/>
        <rFont val="仿宋_GB2312"/>
        <charset val="134"/>
      </rPr>
      <t>认真落实统计造假</t>
    </r>
    <r>
      <rPr>
        <sz val="12"/>
        <color rgb="FF000000"/>
        <rFont val="Times New Roman"/>
        <charset val="134"/>
      </rPr>
      <t>“</t>
    </r>
    <r>
      <rPr>
        <sz val="12"/>
        <color rgb="FF000000"/>
        <rFont val="仿宋_GB2312"/>
        <charset val="134"/>
      </rPr>
      <t>一票否决</t>
    </r>
    <r>
      <rPr>
        <sz val="12"/>
        <color rgb="FF000000"/>
        <rFont val="Times New Roman"/>
        <charset val="134"/>
      </rPr>
      <t>”</t>
    </r>
    <r>
      <rPr>
        <sz val="12"/>
        <color rgb="FF000000"/>
        <rFont val="仿宋_GB2312"/>
        <charset val="134"/>
      </rPr>
      <t>，向市委组织部反馈</t>
    </r>
    <r>
      <rPr>
        <sz val="12"/>
        <color rgb="FF000000"/>
        <rFont val="Times New Roman"/>
        <charset val="134"/>
      </rPr>
      <t>92</t>
    </r>
    <r>
      <rPr>
        <sz val="12"/>
        <color rgb="FF000000"/>
        <rFont val="仿宋_GB2312"/>
        <charset val="134"/>
      </rPr>
      <t>名拟提拔任用干部有关统计造假</t>
    </r>
    <r>
      <rPr>
        <sz val="12"/>
        <color rgb="FF000000"/>
        <rFont val="Times New Roman"/>
        <charset val="134"/>
      </rPr>
      <t>“</t>
    </r>
    <r>
      <rPr>
        <sz val="12"/>
        <color rgb="FF000000"/>
        <rFont val="仿宋_GB2312"/>
        <charset val="134"/>
      </rPr>
      <t>一票否决</t>
    </r>
    <r>
      <rPr>
        <sz val="12"/>
        <color rgb="FF000000"/>
        <rFont val="Times New Roman"/>
        <charset val="134"/>
      </rPr>
      <t>”</t>
    </r>
    <r>
      <rPr>
        <sz val="12"/>
        <color rgb="FF000000"/>
        <rFont val="仿宋_GB2312"/>
        <charset val="134"/>
      </rPr>
      <t>信息；</t>
    </r>
    <r>
      <rPr>
        <sz val="12"/>
        <color rgb="FF000000"/>
        <rFont val="Times New Roman"/>
        <charset val="134"/>
      </rPr>
      <t>4.</t>
    </r>
    <r>
      <rPr>
        <sz val="12"/>
        <color rgb="FF000000"/>
        <rFont val="仿宋_GB2312"/>
        <charset val="134"/>
      </rPr>
      <t>向市委巡察组提供</t>
    </r>
    <r>
      <rPr>
        <sz val="12"/>
        <color rgb="FF000000"/>
        <rFont val="Times New Roman"/>
        <charset val="134"/>
      </rPr>
      <t>6</t>
    </r>
    <r>
      <rPr>
        <sz val="12"/>
        <color rgb="FF000000"/>
        <rFont val="仿宋_GB2312"/>
        <charset val="134"/>
      </rPr>
      <t>家单位开展统计工作相关资料；</t>
    </r>
    <r>
      <rPr>
        <sz val="12"/>
        <color rgb="FF000000"/>
        <rFont val="Times New Roman"/>
        <charset val="134"/>
      </rPr>
      <t>5.</t>
    </r>
    <r>
      <rPr>
        <sz val="12"/>
        <color rgb="FF000000"/>
        <rFont val="仿宋_GB2312"/>
        <charset val="134"/>
      </rPr>
      <t>已于</t>
    </r>
    <r>
      <rPr>
        <sz val="12"/>
        <color rgb="FF000000"/>
        <rFont val="Times New Roman"/>
        <charset val="134"/>
      </rPr>
      <t>2</t>
    </r>
    <r>
      <rPr>
        <sz val="12"/>
        <color rgb="FF000000"/>
        <rFont val="仿宋_GB2312"/>
        <charset val="134"/>
      </rPr>
      <t>月</t>
    </r>
    <r>
      <rPr>
        <sz val="12"/>
        <color rgb="FF000000"/>
        <rFont val="Times New Roman"/>
        <charset val="134"/>
      </rPr>
      <t>10</t>
    </r>
    <r>
      <rPr>
        <sz val="12"/>
        <color rgb="FF000000"/>
        <rFont val="仿宋_GB2312"/>
        <charset val="134"/>
      </rPr>
      <t>日报送省人大常委会</t>
    </r>
    <r>
      <rPr>
        <sz val="12"/>
        <color rgb="FF000000"/>
        <rFont val="Times New Roman"/>
        <charset val="134"/>
      </rPr>
      <t>“</t>
    </r>
    <r>
      <rPr>
        <sz val="12"/>
        <color rgb="FF000000"/>
        <rFont val="仿宋_GB2312"/>
        <charset val="134"/>
      </rPr>
      <t>一法一条例</t>
    </r>
    <r>
      <rPr>
        <sz val="12"/>
        <color rgb="FF000000"/>
        <rFont val="Times New Roman"/>
        <charset val="134"/>
      </rPr>
      <t>”</t>
    </r>
    <r>
      <rPr>
        <sz val="12"/>
        <color rgb="FF000000"/>
        <rFont val="仿宋_GB2312"/>
        <charset val="134"/>
      </rPr>
      <t>执法检查报告审议意见办理情况；</t>
    </r>
    <r>
      <rPr>
        <sz val="12"/>
        <color rgb="FF000000"/>
        <rFont val="Times New Roman"/>
        <charset val="134"/>
      </rPr>
      <t>6.</t>
    </r>
    <r>
      <rPr>
        <sz val="12"/>
        <color rgb="FF000000"/>
        <rFont val="仿宋_GB2312"/>
        <charset val="134"/>
      </rPr>
      <t>召开全市统计造假屡禁难绝专项治理行动动员部署会议，安排部署了我市专项治理工作，全面启动数据质量自查自纠工作；</t>
    </r>
    <r>
      <rPr>
        <sz val="12"/>
        <color rgb="FF000000"/>
        <rFont val="Times New Roman"/>
        <charset val="134"/>
      </rPr>
      <t>7.</t>
    </r>
    <r>
      <rPr>
        <sz val="12"/>
        <color rgb="FF000000"/>
        <rFont val="仿宋_GB2312"/>
        <charset val="134"/>
      </rPr>
      <t>已举办全市</t>
    </r>
    <r>
      <rPr>
        <sz val="12"/>
        <color rgb="FF000000"/>
        <rFont val="Times New Roman"/>
        <charset val="134"/>
      </rPr>
      <t>“</t>
    </r>
    <r>
      <rPr>
        <sz val="12"/>
        <color rgb="FF000000"/>
        <rFont val="仿宋_GB2312"/>
        <charset val="134"/>
      </rPr>
      <t>统计法治大讲堂</t>
    </r>
    <r>
      <rPr>
        <sz val="12"/>
        <color rgb="FF000000"/>
        <rFont val="Times New Roman"/>
        <charset val="134"/>
      </rPr>
      <t>”</t>
    </r>
    <r>
      <rPr>
        <sz val="12"/>
        <color rgb="FF000000"/>
        <rFont val="仿宋_GB2312"/>
        <charset val="134"/>
      </rPr>
      <t>专题讲座；</t>
    </r>
    <r>
      <rPr>
        <sz val="12"/>
        <color rgb="FF000000"/>
        <rFont val="Times New Roman"/>
        <charset val="134"/>
      </rPr>
      <t>8.</t>
    </r>
    <r>
      <rPr>
        <sz val="12"/>
        <color rgb="FF000000"/>
        <rFont val="仿宋_GB2312"/>
        <charset val="134"/>
      </rPr>
      <t>按时报送</t>
    </r>
    <r>
      <rPr>
        <sz val="12"/>
        <color rgb="FF000000"/>
        <rFont val="Times New Roman"/>
        <charset val="134"/>
      </rPr>
      <t>“</t>
    </r>
    <r>
      <rPr>
        <sz val="12"/>
        <color rgb="FF000000"/>
        <rFont val="仿宋_GB2312"/>
        <charset val="134"/>
      </rPr>
      <t>双公示</t>
    </r>
    <r>
      <rPr>
        <sz val="12"/>
        <color rgb="FF000000"/>
        <rFont val="Times New Roman"/>
        <charset val="134"/>
      </rPr>
      <t>”</t>
    </r>
    <r>
      <rPr>
        <sz val="12"/>
        <color rgb="FF000000"/>
        <rFont val="仿宋_GB2312"/>
        <charset val="134"/>
      </rPr>
      <t>信用信息。</t>
    </r>
  </si>
  <si>
    <r>
      <rPr>
        <sz val="12"/>
        <color rgb="FF000000"/>
        <rFont val="仿宋_GB2312"/>
        <charset val="134"/>
      </rPr>
      <t>统筹推进林长制改革，扎实开展</t>
    </r>
    <r>
      <rPr>
        <sz val="12"/>
        <color rgb="FF000000"/>
        <rFont val="Times New Roman"/>
        <charset val="134"/>
      </rPr>
      <t>“</t>
    </r>
    <r>
      <rPr>
        <sz val="12"/>
        <color rgb="FF000000"/>
        <rFont val="仿宋_GB2312"/>
        <charset val="134"/>
      </rPr>
      <t>五大森林行动</t>
    </r>
    <r>
      <rPr>
        <sz val="12"/>
        <color rgb="FF000000"/>
        <rFont val="Times New Roman"/>
        <charset val="134"/>
      </rPr>
      <t>”</t>
    </r>
    <r>
      <rPr>
        <sz val="12"/>
        <color rgb="FF000000"/>
        <rFont val="仿宋_GB2312"/>
        <charset val="134"/>
      </rPr>
      <t>，完成营造林</t>
    </r>
    <r>
      <rPr>
        <sz val="12"/>
        <color rgb="FF000000"/>
        <rFont val="Times New Roman"/>
        <charset val="134"/>
      </rPr>
      <t>3.15</t>
    </r>
    <r>
      <rPr>
        <sz val="12"/>
        <color rgb="FF000000"/>
        <rFont val="仿宋_GB2312"/>
        <charset val="134"/>
      </rPr>
      <t>万亩。</t>
    </r>
  </si>
  <si>
    <r>
      <rPr>
        <sz val="12"/>
        <color theme="1"/>
        <rFont val="仿宋_GB2312"/>
        <charset val="134"/>
      </rPr>
      <t>市</t>
    </r>
    <r>
      <rPr>
        <sz val="12"/>
        <color rgb="FF000000"/>
        <rFont val="仿宋_GB2312"/>
        <charset val="134"/>
      </rPr>
      <t>林业局</t>
    </r>
  </si>
  <si>
    <r>
      <rPr>
        <sz val="12"/>
        <color theme="1"/>
        <rFont val="仿宋_GB2312"/>
        <charset val="134"/>
      </rPr>
      <t>印发市级总林长令，出台林长制年度工作要点，压实林长职责。开展常态化防火督查，抓好森林防火应急处置和值班值守。完成营造林任务分解，推进</t>
    </r>
    <r>
      <rPr>
        <sz val="12"/>
        <color theme="1"/>
        <rFont val="Times New Roman"/>
        <charset val="134"/>
      </rPr>
      <t>2023</t>
    </r>
    <r>
      <rPr>
        <sz val="12"/>
        <color theme="1"/>
        <rFont val="仿宋_GB2312"/>
        <charset val="134"/>
      </rPr>
      <t>年度淮北市石质山场提质增效工程、义务植树和造林绿化、森林村庄创建等。</t>
    </r>
  </si>
  <si>
    <r>
      <rPr>
        <sz val="12"/>
        <color theme="1"/>
        <rFont val="仿宋_GB2312"/>
        <charset val="134"/>
      </rPr>
      <t>发布</t>
    </r>
    <r>
      <rPr>
        <sz val="12"/>
        <color theme="1"/>
        <rFont val="Times New Roman"/>
        <charset val="134"/>
      </rPr>
      <t>2023</t>
    </r>
    <r>
      <rPr>
        <sz val="12"/>
        <color theme="1"/>
        <rFont val="仿宋_GB2312"/>
        <charset val="134"/>
      </rPr>
      <t>年第</t>
    </r>
    <r>
      <rPr>
        <sz val="12"/>
        <color theme="1"/>
        <rFont val="Times New Roman"/>
        <charset val="134"/>
      </rPr>
      <t>1</t>
    </r>
    <r>
      <rPr>
        <sz val="12"/>
        <color theme="1"/>
        <rFont val="仿宋_GB2312"/>
        <charset val="134"/>
      </rPr>
      <t>号总林长令，统筹推进植树造林、森林防火等林业重点工作，市县共发布总林长令</t>
    </r>
    <r>
      <rPr>
        <sz val="12"/>
        <color theme="1"/>
        <rFont val="Times New Roman"/>
        <charset val="134"/>
      </rPr>
      <t>5</t>
    </r>
    <r>
      <rPr>
        <sz val="12"/>
        <color theme="1"/>
        <rFont val="仿宋_GB2312"/>
        <charset val="134"/>
      </rPr>
      <t>份。出台《淮北市林长制改革</t>
    </r>
    <r>
      <rPr>
        <sz val="12"/>
        <color theme="1"/>
        <rFont val="Times New Roman"/>
        <charset val="134"/>
      </rPr>
      <t>2023</t>
    </r>
    <r>
      <rPr>
        <sz val="12"/>
        <color theme="1"/>
        <rFont val="仿宋_GB2312"/>
        <charset val="134"/>
      </rPr>
      <t>年工作要点》，明确年度工作任务和职责，强化林长履职，推进</t>
    </r>
    <r>
      <rPr>
        <sz val="12"/>
        <color theme="1"/>
        <rFont val="Times New Roman"/>
        <charset val="134"/>
      </rPr>
      <t>“</t>
    </r>
    <r>
      <rPr>
        <sz val="12"/>
        <color theme="1"/>
        <rFont val="仿宋_GB2312"/>
        <charset val="134"/>
      </rPr>
      <t>五大森林</t>
    </r>
    <r>
      <rPr>
        <sz val="12"/>
        <color theme="1"/>
        <rFont val="Times New Roman"/>
        <charset val="134"/>
      </rPr>
      <t>”</t>
    </r>
    <r>
      <rPr>
        <sz val="12"/>
        <color theme="1"/>
        <rFont val="仿宋_GB2312"/>
        <charset val="134"/>
      </rPr>
      <t>行动。市林业局加强对重点区域森林防火督查检查，强化森林防火宣传，落实领导带班值守制度。淮北市石质山场提质增效工程已完成招标，正在实施。有序推进</t>
    </r>
    <r>
      <rPr>
        <sz val="12"/>
        <color theme="1"/>
        <rFont val="Times New Roman"/>
        <charset val="134"/>
      </rPr>
      <t>2023</t>
    </r>
    <r>
      <rPr>
        <sz val="12"/>
        <color theme="1"/>
        <rFont val="仿宋_GB2312"/>
        <charset val="134"/>
      </rPr>
      <t>年造林绿化工作，发布义务植树倡议书。</t>
    </r>
    <r>
      <rPr>
        <sz val="12"/>
        <color theme="1"/>
        <rFont val="Times New Roman"/>
        <charset val="134"/>
      </rPr>
      <t>3</t>
    </r>
    <r>
      <rPr>
        <sz val="12"/>
        <color theme="1"/>
        <rFont val="仿宋_GB2312"/>
        <charset val="134"/>
      </rPr>
      <t>月</t>
    </r>
    <r>
      <rPr>
        <sz val="12"/>
        <color theme="1"/>
        <rFont val="Times New Roman"/>
        <charset val="134"/>
      </rPr>
      <t>7</t>
    </r>
    <r>
      <rPr>
        <sz val="12"/>
        <color theme="1"/>
        <rFont val="仿宋_GB2312"/>
        <charset val="134"/>
      </rPr>
      <t>日上午，市党政军领导与广大干部群众一起参加义务植树活动。截至目前，已完成人工造林</t>
    </r>
    <r>
      <rPr>
        <sz val="12"/>
        <color theme="1"/>
        <rFont val="Times New Roman"/>
        <charset val="134"/>
      </rPr>
      <t>3500</t>
    </r>
    <r>
      <rPr>
        <sz val="12"/>
        <color theme="1"/>
        <rFont val="仿宋_GB2312"/>
        <charset val="134"/>
      </rPr>
      <t>亩，完成率</t>
    </r>
    <r>
      <rPr>
        <sz val="12"/>
        <color theme="1"/>
        <rFont val="Times New Roman"/>
        <charset val="134"/>
      </rPr>
      <t>100%</t>
    </r>
    <r>
      <rPr>
        <sz val="12"/>
        <color theme="1"/>
        <rFont val="仿宋_GB2312"/>
        <charset val="134"/>
      </rPr>
      <t>；完成封山育林</t>
    </r>
    <r>
      <rPr>
        <sz val="12"/>
        <color theme="1"/>
        <rFont val="Times New Roman"/>
        <charset val="134"/>
      </rPr>
      <t>3200</t>
    </r>
    <r>
      <rPr>
        <sz val="12"/>
        <color theme="1"/>
        <rFont val="仿宋_GB2312"/>
        <charset val="134"/>
      </rPr>
      <t>亩，退化林修复</t>
    </r>
    <r>
      <rPr>
        <sz val="12"/>
        <color theme="1"/>
        <rFont val="Times New Roman"/>
        <charset val="134"/>
      </rPr>
      <t>4000</t>
    </r>
    <r>
      <rPr>
        <sz val="12"/>
        <color theme="1"/>
        <rFont val="仿宋_GB2312"/>
        <charset val="134"/>
      </rPr>
      <t>亩，森林抚育</t>
    </r>
    <r>
      <rPr>
        <sz val="12"/>
        <color theme="1"/>
        <rFont val="Times New Roman"/>
        <charset val="134"/>
      </rPr>
      <t>11300</t>
    </r>
    <r>
      <rPr>
        <sz val="12"/>
        <color theme="1"/>
        <rFont val="仿宋_GB2312"/>
        <charset val="134"/>
      </rPr>
      <t>亩。召开省级森林村庄推进会，制定《淮北市森林村庄绿化提升建设方案》，推进森林村庄创建工作。</t>
    </r>
  </si>
  <si>
    <r>
      <rPr>
        <sz val="12"/>
        <color rgb="FF000000"/>
        <rFont val="仿宋_GB2312"/>
        <charset val="134"/>
      </rPr>
      <t>进一步加强医保基金监管，管好用好人民群众的</t>
    </r>
    <r>
      <rPr>
        <sz val="12"/>
        <color rgb="FF000000"/>
        <rFont val="Times New Roman"/>
        <charset val="134"/>
      </rPr>
      <t>“</t>
    </r>
    <r>
      <rPr>
        <sz val="12"/>
        <color rgb="FF000000"/>
        <rFont val="仿宋_GB2312"/>
        <charset val="134"/>
      </rPr>
      <t>看病钱</t>
    </r>
    <r>
      <rPr>
        <sz val="12"/>
        <color rgb="FF000000"/>
        <rFont val="Times New Roman"/>
        <charset val="134"/>
      </rPr>
      <t>”“</t>
    </r>
    <r>
      <rPr>
        <sz val="12"/>
        <color rgb="FF000000"/>
        <rFont val="仿宋_GB2312"/>
        <charset val="134"/>
      </rPr>
      <t>救命钱</t>
    </r>
    <r>
      <rPr>
        <sz val="12"/>
        <color rgb="FF000000"/>
        <rFont val="Times New Roman"/>
        <charset val="134"/>
      </rPr>
      <t>”</t>
    </r>
    <r>
      <rPr>
        <sz val="12"/>
        <color rgb="FF000000"/>
        <rFont val="仿宋_GB2312"/>
        <charset val="134"/>
      </rPr>
      <t>。</t>
    </r>
  </si>
  <si>
    <t>市医疗保障局</t>
  </si>
  <si>
    <t>修订完善制度、加强人员培训、开展医药机构年度考核。建设互联互通医保视频监控网络系统，推动医保基金监管智能场景正式上线应用。</t>
  </si>
  <si>
    <r>
      <rPr>
        <sz val="12"/>
        <color theme="1"/>
        <rFont val="仿宋_GB2312"/>
        <charset val="134"/>
      </rPr>
      <t>起草完成《明确市本级医疗保障基金监管职责分工》文件，修订完成《淮北市医保基金监管人才库管理暂行办法》《关于调整完善淮北市医保基金监管联系督导制度的通知》《淮北市医疗保障局案件审理会议议事规则》制度文件；着手开展人员培训；已完成全市定点医药机构</t>
    </r>
    <r>
      <rPr>
        <sz val="12"/>
        <color theme="1"/>
        <rFont val="Times New Roman"/>
        <charset val="134"/>
      </rPr>
      <t>2022</t>
    </r>
    <r>
      <rPr>
        <sz val="12"/>
        <color theme="1"/>
        <rFont val="仿宋_GB2312"/>
        <charset val="134"/>
      </rPr>
      <t>年度考核工作。目前已建成全市互联互通的医保视频监控网络；医保基金监管智能场景已正式上线应用，下一步，针对收集的医疗服务数据，进一步优化流程，助力医保基金监管智能场景项目向全市推广。</t>
    </r>
  </si>
  <si>
    <t>健全市综合金融服务平台功能，搭建政银企对接平台，扩大新型政银担业务规模。</t>
  </si>
  <si>
    <t>市地方金融
监管局</t>
  </si>
  <si>
    <t>加大市综合金融服务平台功能应用，新增创新型金融产品，优化平台注册流程，提升企业类主体注册便捷度。将新型政银担业务分解至各县区，指导担保机构积极走访摸排企业融资需求，提供担保服务。</t>
  </si>
  <si>
    <r>
      <rPr>
        <sz val="12"/>
        <rFont val="仿宋_GB2312"/>
        <charset val="134"/>
      </rPr>
      <t>完善市综合金融服务平台功能，</t>
    </r>
    <r>
      <rPr>
        <sz val="12"/>
        <rFont val="Times New Roman"/>
        <charset val="134"/>
      </rPr>
      <t>1</t>
    </r>
    <r>
      <rPr>
        <sz val="12"/>
        <rFont val="仿宋_GB2312"/>
        <charset val="134"/>
      </rPr>
      <t>季度平台新增创新型金融产品</t>
    </r>
    <r>
      <rPr>
        <sz val="12"/>
        <rFont val="Times New Roman"/>
        <charset val="134"/>
      </rPr>
      <t>26</t>
    </r>
    <r>
      <rPr>
        <sz val="12"/>
        <rFont val="仿宋_GB2312"/>
        <charset val="134"/>
      </rPr>
      <t>款，融资金额</t>
    </r>
    <r>
      <rPr>
        <sz val="12"/>
        <rFont val="Times New Roman"/>
        <charset val="134"/>
      </rPr>
      <t>93.63</t>
    </r>
    <r>
      <rPr>
        <sz val="12"/>
        <rFont val="仿宋_GB2312"/>
        <charset val="134"/>
      </rPr>
      <t>亿元。目前，</t>
    </r>
    <r>
      <rPr>
        <sz val="12"/>
        <rFont val="Times New Roman"/>
        <charset val="134"/>
      </rPr>
      <t>104</t>
    </r>
    <r>
      <rPr>
        <sz val="12"/>
        <rFont val="仿宋_GB2312"/>
        <charset val="134"/>
      </rPr>
      <t>款信贷产品接入平台，</t>
    </r>
    <r>
      <rPr>
        <sz val="12"/>
        <rFont val="Times New Roman"/>
        <charset val="134"/>
      </rPr>
      <t>8527</t>
    </r>
    <r>
      <rPr>
        <sz val="12"/>
        <rFont val="仿宋_GB2312"/>
        <charset val="134"/>
      </rPr>
      <t>户次企业线上申请获批，授信</t>
    </r>
    <r>
      <rPr>
        <sz val="12"/>
        <rFont val="Times New Roman"/>
        <charset val="134"/>
      </rPr>
      <t>305.62</t>
    </r>
    <r>
      <rPr>
        <sz val="12"/>
        <rFont val="仿宋_GB2312"/>
        <charset val="134"/>
      </rPr>
      <t>亿元。将新型政银担业务年度预期目标分解至市建投集团、各县区，指导政府性融资担保机构下沉服务，积极走访摸排企业融资需求，加强与银行机构合作，拓展</t>
    </r>
    <r>
      <rPr>
        <sz val="12"/>
        <rFont val="Times New Roman"/>
        <charset val="134"/>
      </rPr>
      <t>“</t>
    </r>
    <r>
      <rPr>
        <sz val="12"/>
        <rFont val="仿宋_GB2312"/>
        <charset val="134"/>
      </rPr>
      <t>见贷即保</t>
    </r>
    <r>
      <rPr>
        <sz val="12"/>
        <rFont val="Times New Roman"/>
        <charset val="134"/>
      </rPr>
      <t>”</t>
    </r>
    <r>
      <rPr>
        <sz val="12"/>
        <rFont val="仿宋_GB2312"/>
        <charset val="134"/>
      </rPr>
      <t>政银担批量业务，截至</t>
    </r>
    <r>
      <rPr>
        <sz val="12"/>
        <rFont val="Times New Roman"/>
        <charset val="134"/>
      </rPr>
      <t>3</t>
    </r>
    <r>
      <rPr>
        <sz val="12"/>
        <rFont val="仿宋_GB2312"/>
        <charset val="134"/>
      </rPr>
      <t>月末，全市新型政银担业务在保</t>
    </r>
    <r>
      <rPr>
        <sz val="12"/>
        <rFont val="Times New Roman"/>
        <charset val="134"/>
      </rPr>
      <t>79.50</t>
    </r>
    <r>
      <rPr>
        <sz val="12"/>
        <rFont val="仿宋_GB2312"/>
        <charset val="134"/>
      </rPr>
      <t>亿元，</t>
    </r>
    <r>
      <rPr>
        <sz val="12"/>
        <rFont val="Times New Roman"/>
        <charset val="134"/>
      </rPr>
      <t>1-3</t>
    </r>
    <r>
      <rPr>
        <sz val="12"/>
        <rFont val="仿宋_GB2312"/>
        <charset val="134"/>
      </rPr>
      <t>月新增</t>
    </r>
    <r>
      <rPr>
        <sz val="12"/>
        <rFont val="Times New Roman"/>
        <charset val="134"/>
      </rPr>
      <t>11.50</t>
    </r>
    <r>
      <rPr>
        <sz val="12"/>
        <rFont val="仿宋_GB2312"/>
        <charset val="134"/>
      </rPr>
      <t>亿元。</t>
    </r>
  </si>
  <si>
    <t>引导各金融机构深度参与产业发展，开发个性化、差异化、定制化金融产品，加大对小微企业、科创企业支持力度。</t>
  </si>
  <si>
    <t>赴县区、园区组织开展银企对接活动，现场对接企业融资需求，为企业发展提供资金支持。</t>
  </si>
  <si>
    <r>
      <rPr>
        <sz val="12"/>
        <rFont val="仿宋_GB2312"/>
        <charset val="134"/>
      </rPr>
      <t>组织开展知识产权、不动产权抵押、</t>
    </r>
    <r>
      <rPr>
        <sz val="12"/>
        <rFont val="Times New Roman"/>
        <charset val="134"/>
      </rPr>
      <t>“</t>
    </r>
    <r>
      <rPr>
        <sz val="12"/>
        <rFont val="仿宋_GB2312"/>
        <charset val="134"/>
      </rPr>
      <t>进园访企助项目</t>
    </r>
    <r>
      <rPr>
        <sz val="12"/>
        <rFont val="Times New Roman"/>
        <charset val="134"/>
      </rPr>
      <t>”</t>
    </r>
    <r>
      <rPr>
        <sz val="12"/>
        <rFont val="仿宋_GB2312"/>
        <charset val="134"/>
      </rPr>
      <t>百日行动进高新区政银企对接活动，加大对小微企业信贷支持力度。</t>
    </r>
    <r>
      <rPr>
        <sz val="12"/>
        <rFont val="Times New Roman"/>
        <charset val="134"/>
      </rPr>
      <t>3</t>
    </r>
    <r>
      <rPr>
        <sz val="12"/>
        <rFont val="仿宋_GB2312"/>
        <charset val="134"/>
      </rPr>
      <t>月末，全市小微企业贷款余额</t>
    </r>
    <r>
      <rPr>
        <sz val="12"/>
        <rFont val="Times New Roman"/>
        <charset val="134"/>
      </rPr>
      <t>691.21</t>
    </r>
    <r>
      <rPr>
        <sz val="12"/>
        <rFont val="仿宋_GB2312"/>
        <charset val="134"/>
      </rPr>
      <t>亿元，较年初增加</t>
    </r>
    <r>
      <rPr>
        <sz val="12"/>
        <rFont val="Times New Roman"/>
        <charset val="134"/>
      </rPr>
      <t>62.83</t>
    </r>
    <r>
      <rPr>
        <sz val="12"/>
        <rFont val="仿宋_GB2312"/>
        <charset val="134"/>
      </rPr>
      <t>亿元，增长</t>
    </r>
    <r>
      <rPr>
        <sz val="12"/>
        <rFont val="Times New Roman"/>
        <charset val="134"/>
      </rPr>
      <t>10%</t>
    </r>
    <r>
      <rPr>
        <sz val="12"/>
        <rFont val="仿宋_GB2312"/>
        <charset val="134"/>
      </rPr>
      <t>，高于各项贷款增速</t>
    </r>
    <r>
      <rPr>
        <sz val="12"/>
        <rFont val="Times New Roman"/>
        <charset val="134"/>
      </rPr>
      <t>2.46</t>
    </r>
    <r>
      <rPr>
        <sz val="12"/>
        <rFont val="仿宋_GB2312"/>
        <charset val="134"/>
      </rPr>
      <t>个百分点。</t>
    </r>
  </si>
  <si>
    <r>
      <rPr>
        <sz val="12"/>
        <color rgb="FF000000"/>
        <rFont val="仿宋_GB2312"/>
        <charset val="134"/>
      </rPr>
      <t>持续推进企业上市五年倍增行动计划，积极培育新三板挂牌企业，全年新增上市在审企业</t>
    </r>
    <r>
      <rPr>
        <sz val="12"/>
        <color rgb="FF000000"/>
        <rFont val="Times New Roman"/>
        <charset val="134"/>
      </rPr>
      <t>1</t>
    </r>
    <r>
      <rPr>
        <sz val="12"/>
        <color rgb="FF000000"/>
        <rFont val="仿宋_GB2312"/>
        <charset val="134"/>
      </rPr>
      <t>家、省区域性股权交易市场挂牌企业</t>
    </r>
    <r>
      <rPr>
        <sz val="12"/>
        <color rgb="FF000000"/>
        <rFont val="Times New Roman"/>
        <charset val="134"/>
      </rPr>
      <t>10</t>
    </r>
    <r>
      <rPr>
        <sz val="12"/>
        <color rgb="FF000000"/>
        <rFont val="仿宋_GB2312"/>
        <charset val="134"/>
      </rPr>
      <t>家。</t>
    </r>
  </si>
  <si>
    <r>
      <rPr>
        <sz val="12"/>
        <color rgb="FF000000"/>
        <rFont val="仿宋_GB2312"/>
        <charset val="134"/>
      </rPr>
      <t>及时申请兑现</t>
    </r>
    <r>
      <rPr>
        <sz val="12"/>
        <color rgb="FF000000"/>
        <rFont val="Times New Roman"/>
        <charset val="134"/>
      </rPr>
      <t>2022</t>
    </r>
    <r>
      <rPr>
        <sz val="12"/>
        <color rgb="FF000000"/>
        <rFont val="仿宋_GB2312"/>
        <charset val="134"/>
      </rPr>
      <t>年度企业上市（挂牌）及直接融资奖励，一季度新增上市企业</t>
    </r>
    <r>
      <rPr>
        <sz val="12"/>
        <color rgb="FF000000"/>
        <rFont val="Times New Roman"/>
        <charset val="134"/>
      </rPr>
      <t>1</t>
    </r>
    <r>
      <rPr>
        <sz val="12"/>
        <color rgb="FF000000"/>
        <rFont val="仿宋_GB2312"/>
        <charset val="134"/>
      </rPr>
      <t>家，省区域性股权交易市场挂牌企业</t>
    </r>
    <r>
      <rPr>
        <sz val="12"/>
        <color rgb="FF000000"/>
        <rFont val="Times New Roman"/>
        <charset val="134"/>
      </rPr>
      <t>3</t>
    </r>
    <r>
      <rPr>
        <sz val="12"/>
        <color rgb="FF000000"/>
        <rFont val="仿宋_GB2312"/>
        <charset val="134"/>
      </rPr>
      <t>家。</t>
    </r>
  </si>
  <si>
    <r>
      <rPr>
        <sz val="12"/>
        <color rgb="FF000000"/>
        <rFont val="仿宋_GB2312"/>
        <charset val="134"/>
      </rPr>
      <t>一季度落实</t>
    </r>
    <r>
      <rPr>
        <sz val="12"/>
        <color rgb="FF000000"/>
        <rFont val="Times New Roman"/>
        <charset val="134"/>
      </rPr>
      <t>13</t>
    </r>
    <r>
      <rPr>
        <sz val="12"/>
        <color rgb="FF000000"/>
        <rFont val="仿宋_GB2312"/>
        <charset val="134"/>
      </rPr>
      <t>家企业直接融资及挂牌奖励共计</t>
    </r>
    <r>
      <rPr>
        <sz val="12"/>
        <color rgb="FF000000"/>
        <rFont val="Times New Roman"/>
        <charset val="134"/>
      </rPr>
      <t>310</t>
    </r>
    <r>
      <rPr>
        <sz val="12"/>
        <color rgb="FF000000"/>
        <rFont val="仿宋_GB2312"/>
        <charset val="134"/>
      </rPr>
      <t>万元。</t>
    </r>
    <r>
      <rPr>
        <sz val="12"/>
        <color rgb="FF000000"/>
        <rFont val="Times New Roman"/>
        <charset val="134"/>
      </rPr>
      <t>1</t>
    </r>
    <r>
      <rPr>
        <sz val="12"/>
        <color rgb="FF000000"/>
        <rFont val="仿宋_GB2312"/>
        <charset val="134"/>
      </rPr>
      <t>月</t>
    </r>
    <r>
      <rPr>
        <sz val="12"/>
        <color rgb="FF000000"/>
        <rFont val="Times New Roman"/>
        <charset val="134"/>
      </rPr>
      <t>20</t>
    </r>
    <r>
      <rPr>
        <sz val="12"/>
        <color rgb="FF000000"/>
        <rFont val="仿宋_GB2312"/>
        <charset val="134"/>
      </rPr>
      <t>日，淮北绿金股份成功在港交所主板上市，股权代码</t>
    </r>
    <r>
      <rPr>
        <sz val="12"/>
        <color rgb="FF000000"/>
        <rFont val="Times New Roman"/>
        <charset val="134"/>
      </rPr>
      <t>02450.HK</t>
    </r>
    <r>
      <rPr>
        <sz val="12"/>
        <color rgb="FF000000"/>
        <rFont val="仿宋_GB2312"/>
        <charset val="134"/>
      </rPr>
      <t>。</t>
    </r>
    <r>
      <rPr>
        <sz val="12"/>
        <color rgb="FF000000"/>
        <rFont val="Times New Roman"/>
        <charset val="134"/>
      </rPr>
      <t>1-3</t>
    </r>
    <r>
      <rPr>
        <sz val="12"/>
        <color rgb="FF000000"/>
        <rFont val="仿宋_GB2312"/>
        <charset val="134"/>
      </rPr>
      <t>月，我市新增省区域性股权市场挂牌企业</t>
    </r>
    <r>
      <rPr>
        <sz val="12"/>
        <color rgb="FF000000"/>
        <rFont val="Times New Roman"/>
        <charset val="134"/>
      </rPr>
      <t>4</t>
    </r>
    <r>
      <rPr>
        <sz val="12"/>
        <color rgb="FF000000"/>
        <rFont val="仿宋_GB2312"/>
        <charset val="134"/>
      </rPr>
      <t>家，其中完成股份制改造企业</t>
    </r>
    <r>
      <rPr>
        <sz val="12"/>
        <color rgb="FF000000"/>
        <rFont val="Times New Roman"/>
        <charset val="134"/>
      </rPr>
      <t>2</t>
    </r>
    <r>
      <rPr>
        <sz val="12"/>
        <color rgb="FF000000"/>
        <rFont val="仿宋_GB2312"/>
        <charset val="134"/>
      </rPr>
      <t>家。</t>
    </r>
  </si>
  <si>
    <t>坚决防范和打击非法金融活动。</t>
  </si>
  <si>
    <r>
      <rPr>
        <sz val="12"/>
        <color rgb="FF000000"/>
        <rFont val="仿宋_GB2312"/>
        <charset val="134"/>
      </rPr>
      <t>起草《淮北市</t>
    </r>
    <r>
      <rPr>
        <sz val="12"/>
        <color rgb="FF000000"/>
        <rFont val="Times New Roman"/>
        <charset val="134"/>
      </rPr>
      <t>2023</t>
    </r>
    <r>
      <rPr>
        <sz val="12"/>
        <color rgb="FF000000"/>
        <rFont val="仿宋_GB2312"/>
        <charset val="134"/>
      </rPr>
      <t>年防范非法集资宣传教育工作方案》，开展春节期间及</t>
    </r>
    <r>
      <rPr>
        <sz val="12"/>
        <color rgb="FF000000"/>
        <rFont val="Times New Roman"/>
        <charset val="134"/>
      </rPr>
      <t>3.15</t>
    </r>
    <r>
      <rPr>
        <sz val="12"/>
        <color rgb="FF000000"/>
        <rFont val="仿宋_GB2312"/>
        <charset val="134"/>
      </rPr>
      <t>防非宣传活动。</t>
    </r>
  </si>
  <si>
    <r>
      <rPr>
        <sz val="12"/>
        <color rgb="FF000000"/>
        <rFont val="仿宋_GB2312"/>
        <charset val="134"/>
      </rPr>
      <t>已出台《淮北市</t>
    </r>
    <r>
      <rPr>
        <sz val="12"/>
        <color rgb="FF000000"/>
        <rFont val="Times New Roman"/>
        <charset val="134"/>
      </rPr>
      <t>2023</t>
    </r>
    <r>
      <rPr>
        <sz val="12"/>
        <color rgb="FF000000"/>
        <rFont val="仿宋_GB2312"/>
        <charset val="134"/>
      </rPr>
      <t>年防范非法集资宣传教育工作方案》，春节及</t>
    </r>
    <r>
      <rPr>
        <sz val="12"/>
        <color rgb="FF000000"/>
        <rFont val="Times New Roman"/>
        <charset val="134"/>
      </rPr>
      <t>3.15</t>
    </r>
    <r>
      <rPr>
        <sz val="12"/>
        <color rgb="FF000000"/>
        <rFont val="仿宋_GB2312"/>
        <charset val="134"/>
      </rPr>
      <t>活动期间，开展宣传</t>
    </r>
    <r>
      <rPr>
        <sz val="12"/>
        <color rgb="FF000000"/>
        <rFont val="Times New Roman"/>
        <charset val="134"/>
      </rPr>
      <t>12</t>
    </r>
    <r>
      <rPr>
        <sz val="12"/>
        <color rgb="FF000000"/>
        <rFont val="仿宋_GB2312"/>
        <charset val="134"/>
      </rPr>
      <t>场次，宣传标语横幅</t>
    </r>
    <r>
      <rPr>
        <sz val="12"/>
        <color rgb="FF000000"/>
        <rFont val="Times New Roman"/>
        <charset val="134"/>
      </rPr>
      <t>35</t>
    </r>
    <r>
      <rPr>
        <sz val="12"/>
        <color rgb="FF000000"/>
        <rFont val="仿宋_GB2312"/>
        <charset val="134"/>
      </rPr>
      <t>条，发放宣传折页</t>
    </r>
    <r>
      <rPr>
        <sz val="12"/>
        <color rgb="FF000000"/>
        <rFont val="Times New Roman"/>
        <charset val="134"/>
      </rPr>
      <t>4500</t>
    </r>
    <r>
      <rPr>
        <sz val="12"/>
        <color rgb="FF000000"/>
        <rFont val="仿宋_GB2312"/>
        <charset val="134"/>
      </rPr>
      <t>余份，接受群众咨询</t>
    </r>
    <r>
      <rPr>
        <sz val="12"/>
        <color rgb="FF000000"/>
        <rFont val="Times New Roman"/>
        <charset val="134"/>
      </rPr>
      <t>2200</t>
    </r>
    <r>
      <rPr>
        <sz val="12"/>
        <color rgb="FF000000"/>
        <rFont val="仿宋_GB2312"/>
        <charset val="134"/>
      </rPr>
      <t>余人次。</t>
    </r>
  </si>
  <si>
    <r>
      <rPr>
        <sz val="12"/>
        <color rgb="FF000000"/>
        <rFont val="仿宋_GB2312"/>
        <charset val="134"/>
      </rPr>
      <t>深入实施城区环境综合治理，出台城市精细化管理标准，开展</t>
    </r>
    <r>
      <rPr>
        <sz val="12"/>
        <color rgb="FF000000"/>
        <rFont val="Times New Roman"/>
        <charset val="134"/>
      </rPr>
      <t>“</t>
    </r>
    <r>
      <rPr>
        <sz val="12"/>
        <color rgb="FF000000"/>
        <rFont val="仿宋_GB2312"/>
        <charset val="134"/>
      </rPr>
      <t>深度清洁城市</t>
    </r>
    <r>
      <rPr>
        <sz val="12"/>
        <color rgb="FF000000"/>
        <rFont val="Times New Roman"/>
        <charset val="134"/>
      </rPr>
      <t>”</t>
    </r>
    <r>
      <rPr>
        <sz val="12"/>
        <color rgb="FF000000"/>
        <rFont val="仿宋_GB2312"/>
        <charset val="134"/>
      </rPr>
      <t>行动。</t>
    </r>
  </si>
  <si>
    <t>市城市管理局</t>
  </si>
  <si>
    <r>
      <rPr>
        <sz val="12"/>
        <color rgb="FF000000"/>
        <rFont val="仿宋_GB2312"/>
        <charset val="134"/>
      </rPr>
      <t>印发《</t>
    </r>
    <r>
      <rPr>
        <sz val="12"/>
        <color rgb="FF000000"/>
        <rFont val="Times New Roman"/>
        <charset val="134"/>
      </rPr>
      <t>2023</t>
    </r>
    <r>
      <rPr>
        <sz val="12"/>
        <color rgb="FF000000"/>
        <rFont val="仿宋_GB2312"/>
        <charset val="134"/>
      </rPr>
      <t>年全市城管系统文明创建整治提升行动方案》，召开全市城管系统文明创建推进会；出台《淮北市城市市容环境卫生门前责任制管理规范》，起草《淮北市城市精细化管理标准》；根据环卫作业实际，出台对各县区环境卫生质量的考核办法。</t>
    </r>
  </si>
  <si>
    <r>
      <rPr>
        <sz val="12"/>
        <color rgb="FF000000"/>
        <rFont val="仿宋_GB2312"/>
        <charset val="134"/>
      </rPr>
      <t>已制定印发《</t>
    </r>
    <r>
      <rPr>
        <sz val="12"/>
        <color rgb="FF000000"/>
        <rFont val="Times New Roman"/>
        <charset val="134"/>
      </rPr>
      <t>2023</t>
    </r>
    <r>
      <rPr>
        <sz val="12"/>
        <color rgb="FF000000"/>
        <rFont val="仿宋_GB2312"/>
        <charset val="134"/>
      </rPr>
      <t>年全市城管系统文明创建整治提升行动方案》《淮北市城市市容环境卫生门前责任制管理规范》；</t>
    </r>
    <r>
      <rPr>
        <sz val="12"/>
        <color rgb="FF000000"/>
        <rFont val="Times New Roman"/>
        <charset val="134"/>
      </rPr>
      <t>3</t>
    </r>
    <r>
      <rPr>
        <sz val="12"/>
        <color rgb="FF000000"/>
        <rFont val="仿宋_GB2312"/>
        <charset val="134"/>
      </rPr>
      <t>月</t>
    </r>
    <r>
      <rPr>
        <sz val="12"/>
        <color rgb="FF000000"/>
        <rFont val="Times New Roman"/>
        <charset val="134"/>
      </rPr>
      <t>10</t>
    </r>
    <r>
      <rPr>
        <sz val="12"/>
        <color rgb="FF000000"/>
        <rFont val="仿宋_GB2312"/>
        <charset val="134"/>
      </rPr>
      <t>日，召开</t>
    </r>
    <r>
      <rPr>
        <sz val="12"/>
        <color rgb="FF000000"/>
        <rFont val="Times New Roman"/>
        <charset val="134"/>
      </rPr>
      <t>2023</t>
    </r>
    <r>
      <rPr>
        <sz val="12"/>
        <color rgb="FF000000"/>
        <rFont val="仿宋_GB2312"/>
        <charset val="134"/>
      </rPr>
      <t>年全市城管系统创建全国文明城市工作推进会；起草《淮北市城市精细化管理标准》；完成对各县区环境卫生质量考核办法的制定。</t>
    </r>
  </si>
  <si>
    <t>推进垃圾分类和资源化利用。</t>
  </si>
  <si>
    <r>
      <rPr>
        <sz val="12"/>
        <color rgb="FF000000"/>
        <rFont val="仿宋_GB2312"/>
        <charset val="134"/>
      </rPr>
      <t>对各县区和公共机构开展垃圾分类督查考核</t>
    </r>
    <r>
      <rPr>
        <sz val="12"/>
        <color rgb="FF000000"/>
        <rFont val="Times New Roman"/>
        <charset val="134"/>
      </rPr>
      <t>1</t>
    </r>
    <r>
      <rPr>
        <sz val="12"/>
        <color rgb="FF000000"/>
        <rFont val="仿宋_GB2312"/>
        <charset val="134"/>
      </rPr>
      <t>次，面向全市开展垃圾分类宣传</t>
    </r>
    <r>
      <rPr>
        <sz val="12"/>
        <color rgb="FF000000"/>
        <rFont val="Times New Roman"/>
        <charset val="134"/>
      </rPr>
      <t>3</t>
    </r>
    <r>
      <rPr>
        <sz val="12"/>
        <color rgb="FF000000"/>
        <rFont val="仿宋_GB2312"/>
        <charset val="134"/>
      </rPr>
      <t>次，组织召开全市生活垃圾分类工作部署会，推动县区开展垃圾分类四级联动会议</t>
    </r>
    <r>
      <rPr>
        <sz val="12"/>
        <color rgb="FF000000"/>
        <rFont val="Times New Roman"/>
        <charset val="134"/>
      </rPr>
      <t>3</t>
    </r>
    <r>
      <rPr>
        <sz val="12"/>
        <color rgb="FF000000"/>
        <rFont val="仿宋_GB2312"/>
        <charset val="134"/>
      </rPr>
      <t>次。</t>
    </r>
  </si>
  <si>
    <r>
      <rPr>
        <sz val="12"/>
        <color rgb="FF000000"/>
        <rFont val="仿宋_GB2312"/>
        <charset val="134"/>
      </rPr>
      <t>对各县区和公共机构开展垃圾分类督查考核</t>
    </r>
    <r>
      <rPr>
        <sz val="12"/>
        <color rgb="FF000000"/>
        <rFont val="Times New Roman"/>
        <charset val="134"/>
      </rPr>
      <t>1</t>
    </r>
    <r>
      <rPr>
        <sz val="12"/>
        <color rgb="FF000000"/>
        <rFont val="仿宋_GB2312"/>
        <charset val="134"/>
      </rPr>
      <t>次，面向全市开展垃圾分类宣传</t>
    </r>
    <r>
      <rPr>
        <sz val="12"/>
        <color rgb="FF000000"/>
        <rFont val="Times New Roman"/>
        <charset val="134"/>
      </rPr>
      <t>3</t>
    </r>
    <r>
      <rPr>
        <sz val="12"/>
        <color rgb="FF000000"/>
        <rFont val="仿宋_GB2312"/>
        <charset val="134"/>
      </rPr>
      <t>次，组织召开全市生活垃圾分类工作推进会，推动县区开展垃圾分类四级联动会议</t>
    </r>
    <r>
      <rPr>
        <sz val="12"/>
        <color rgb="FF000000"/>
        <rFont val="Times New Roman"/>
        <charset val="134"/>
      </rPr>
      <t>3</t>
    </r>
    <r>
      <rPr>
        <sz val="12"/>
        <color rgb="FF000000"/>
        <rFont val="仿宋_GB2312"/>
        <charset val="134"/>
      </rPr>
      <t>次。</t>
    </r>
  </si>
  <si>
    <r>
      <rPr>
        <sz val="12"/>
        <color rgb="FF000000"/>
        <rFont val="仿宋_GB2312"/>
        <charset val="134"/>
      </rPr>
      <t>坚持和发展新时代</t>
    </r>
    <r>
      <rPr>
        <sz val="12"/>
        <color rgb="FF000000"/>
        <rFont val="Times New Roman"/>
        <charset val="134"/>
      </rPr>
      <t>“</t>
    </r>
    <r>
      <rPr>
        <sz val="12"/>
        <color rgb="FF000000"/>
        <rFont val="仿宋_GB2312"/>
        <charset val="134"/>
      </rPr>
      <t>枫桥经验</t>
    </r>
    <r>
      <rPr>
        <sz val="12"/>
        <color rgb="FF000000"/>
        <rFont val="Times New Roman"/>
        <charset val="134"/>
      </rPr>
      <t>”</t>
    </r>
    <r>
      <rPr>
        <sz val="12"/>
        <color rgb="FF000000"/>
        <rFont val="仿宋_GB2312"/>
        <charset val="134"/>
      </rPr>
      <t>，健全矛盾纠纷多元化解机制。</t>
    </r>
  </si>
  <si>
    <t>市信访局</t>
  </si>
  <si>
    <r>
      <rPr>
        <sz val="12"/>
        <color rgb="FF000000"/>
        <rFont val="仿宋_GB2312"/>
        <charset val="134"/>
      </rPr>
      <t>开展信访“三无”镇（街）创建活动，“三无镇（街）”比例达到</t>
    </r>
    <r>
      <rPr>
        <sz val="12"/>
        <color theme="1"/>
        <rFont val="Times New Roman"/>
        <charset val="134"/>
      </rPr>
      <t>40%</t>
    </r>
    <r>
      <rPr>
        <sz val="12"/>
        <color theme="1"/>
        <rFont val="仿宋_GB2312"/>
        <charset val="134"/>
      </rPr>
      <t>以上。</t>
    </r>
  </si>
  <si>
    <r>
      <rPr>
        <sz val="12"/>
        <rFont val="仿宋_GB2312"/>
        <charset val="134"/>
      </rPr>
      <t>全市</t>
    </r>
    <r>
      <rPr>
        <sz val="12"/>
        <rFont val="Times New Roman"/>
        <charset val="134"/>
      </rPr>
      <t>32</t>
    </r>
    <r>
      <rPr>
        <sz val="12"/>
        <rFont val="仿宋_GB2312"/>
        <charset val="134"/>
      </rPr>
      <t>乡镇，</t>
    </r>
    <r>
      <rPr>
        <sz val="12"/>
        <rFont val="Times New Roman"/>
        <charset val="134"/>
      </rPr>
      <t>22</t>
    </r>
    <r>
      <rPr>
        <sz val="12"/>
        <rFont val="仿宋_GB2312"/>
        <charset val="134"/>
      </rPr>
      <t>个</t>
    </r>
    <r>
      <rPr>
        <sz val="12"/>
        <rFont val="Times New Roman"/>
        <charset val="134"/>
      </rPr>
      <t>“</t>
    </r>
    <r>
      <rPr>
        <sz val="12"/>
        <rFont val="仿宋_GB2312"/>
        <charset val="134"/>
      </rPr>
      <t>三无乡镇</t>
    </r>
    <r>
      <rPr>
        <sz val="12"/>
        <rFont val="Times New Roman"/>
        <charset val="134"/>
      </rPr>
      <t>”</t>
    </r>
    <r>
      <rPr>
        <sz val="12"/>
        <rFont val="仿宋_GB2312"/>
        <charset val="134"/>
      </rPr>
      <t>，占比</t>
    </r>
    <r>
      <rPr>
        <sz val="12"/>
        <rFont val="Times New Roman"/>
        <charset val="134"/>
      </rPr>
      <t>69%</t>
    </r>
    <r>
      <rPr>
        <sz val="12"/>
        <rFont val="仿宋_GB2312"/>
        <charset val="134"/>
      </rPr>
      <t>。其中濉溪县占比</t>
    </r>
    <r>
      <rPr>
        <sz val="12"/>
        <rFont val="Times New Roman"/>
        <charset val="134"/>
      </rPr>
      <t>64%</t>
    </r>
    <r>
      <rPr>
        <sz val="12"/>
        <rFont val="仿宋_GB2312"/>
        <charset val="134"/>
      </rPr>
      <t>，相山区占比</t>
    </r>
    <r>
      <rPr>
        <sz val="12"/>
        <rFont val="Times New Roman"/>
        <charset val="134"/>
      </rPr>
      <t>56%</t>
    </r>
    <r>
      <rPr>
        <sz val="12"/>
        <rFont val="仿宋_GB2312"/>
        <charset val="134"/>
      </rPr>
      <t>，杜集区占比</t>
    </r>
    <r>
      <rPr>
        <sz val="12"/>
        <rFont val="Times New Roman"/>
        <charset val="134"/>
      </rPr>
      <t>80%</t>
    </r>
    <r>
      <rPr>
        <sz val="12"/>
        <rFont val="仿宋_GB2312"/>
        <charset val="134"/>
      </rPr>
      <t>，烈山区占比</t>
    </r>
    <r>
      <rPr>
        <sz val="12"/>
        <rFont val="Times New Roman"/>
        <charset val="134"/>
      </rPr>
      <t>86%</t>
    </r>
    <r>
      <rPr>
        <sz val="12"/>
        <rFont val="仿宋_GB2312"/>
        <charset val="134"/>
      </rPr>
      <t>。</t>
    </r>
  </si>
  <si>
    <t>严格落实领导接访下访、阅批群众来信制度，市领导分工包保信访积案化解，推动历史积案销号清零，显著提升群众满意度。</t>
  </si>
  <si>
    <r>
      <rPr>
        <sz val="12"/>
        <color rgb="FF000000"/>
        <rFont val="Times New Roman"/>
        <charset val="134"/>
      </rPr>
      <t>1.</t>
    </r>
    <r>
      <rPr>
        <sz val="12"/>
        <color rgb="FF000000"/>
        <rFont val="仿宋_GB2312"/>
        <charset val="134"/>
      </rPr>
      <t>市级党政领导干部每季度、县（区）党政领导干部每月、镇（街）领导干部每周至少</t>
    </r>
    <r>
      <rPr>
        <sz val="12"/>
        <color rgb="FF000000"/>
        <rFont val="Times New Roman"/>
        <charset val="134"/>
      </rPr>
      <t>1</t>
    </r>
    <r>
      <rPr>
        <sz val="12"/>
        <color rgb="FF000000"/>
        <rFont val="仿宋_GB2312"/>
        <charset val="134"/>
      </rPr>
      <t>天到信访接待场所接访；</t>
    </r>
    <r>
      <rPr>
        <sz val="12"/>
        <color rgb="FF000000"/>
        <rFont val="Times New Roman"/>
        <charset val="134"/>
      </rPr>
      <t>2.</t>
    </r>
    <r>
      <rPr>
        <sz val="12"/>
        <color rgb="FF000000"/>
        <rFont val="仿宋_GB2312"/>
        <charset val="134"/>
      </rPr>
      <t>积案化解率不低于</t>
    </r>
    <r>
      <rPr>
        <sz val="12"/>
        <color rgb="FF000000"/>
        <rFont val="Times New Roman"/>
        <charset val="134"/>
      </rPr>
      <t>70%</t>
    </r>
    <r>
      <rPr>
        <sz val="12"/>
        <color rgb="FF000000"/>
        <rFont val="方正书宋_GBK"/>
        <charset val="134"/>
      </rPr>
      <t>；</t>
    </r>
    <r>
      <rPr>
        <sz val="12"/>
        <color rgb="FF000000"/>
        <rFont val="Times New Roman"/>
        <charset val="134"/>
      </rPr>
      <t>3.</t>
    </r>
    <r>
      <rPr>
        <sz val="12"/>
        <color rgb="FF000000"/>
        <rFont val="仿宋_GB2312"/>
        <charset val="134"/>
      </rPr>
      <t>信访事项群众满意率不低于</t>
    </r>
    <r>
      <rPr>
        <sz val="12"/>
        <color rgb="FF000000"/>
        <rFont val="Times New Roman"/>
        <charset val="134"/>
      </rPr>
      <t>95%</t>
    </r>
    <r>
      <rPr>
        <sz val="12"/>
        <color rgb="FF000000"/>
        <rFont val="方正书宋_GBK"/>
        <charset val="134"/>
      </rPr>
      <t>。</t>
    </r>
  </si>
  <si>
    <r>
      <rPr>
        <sz val="12"/>
        <rFont val="Times New Roman"/>
        <charset val="134"/>
      </rPr>
      <t>1.</t>
    </r>
    <r>
      <rPr>
        <sz val="12"/>
        <rFont val="仿宋_GB2312"/>
        <charset val="134"/>
      </rPr>
      <t>市级党政领导干部接访</t>
    </r>
    <r>
      <rPr>
        <sz val="12"/>
        <rFont val="Times New Roman"/>
        <charset val="134"/>
      </rPr>
      <t>67</t>
    </r>
    <r>
      <rPr>
        <sz val="12"/>
        <rFont val="仿宋_GB2312"/>
        <charset val="134"/>
      </rPr>
      <t>批</t>
    </r>
    <r>
      <rPr>
        <sz val="12"/>
        <rFont val="Times New Roman"/>
        <charset val="134"/>
      </rPr>
      <t>119</t>
    </r>
    <r>
      <rPr>
        <sz val="12"/>
        <rFont val="仿宋_GB2312"/>
        <charset val="134"/>
      </rPr>
      <t>人次，县区党政领导干部接访</t>
    </r>
    <r>
      <rPr>
        <sz val="12"/>
        <rFont val="Times New Roman"/>
        <charset val="134"/>
      </rPr>
      <t>316</t>
    </r>
    <r>
      <rPr>
        <sz val="12"/>
        <rFont val="仿宋_GB2312"/>
        <charset val="134"/>
      </rPr>
      <t>批</t>
    </r>
    <r>
      <rPr>
        <sz val="12"/>
        <rFont val="Times New Roman"/>
        <charset val="134"/>
      </rPr>
      <t>462</t>
    </r>
    <r>
      <rPr>
        <sz val="12"/>
        <rFont val="仿宋_GB2312"/>
        <charset val="134"/>
      </rPr>
      <t>人次，推动化解了一批涉及群众切身利益的信访难题；</t>
    </r>
    <r>
      <rPr>
        <sz val="12"/>
        <rFont val="Times New Roman"/>
        <charset val="134"/>
      </rPr>
      <t>2.423</t>
    </r>
    <r>
      <rPr>
        <sz val="12"/>
        <rFont val="仿宋_GB2312"/>
        <charset val="134"/>
      </rPr>
      <t>件，化解率</t>
    </r>
    <r>
      <rPr>
        <sz val="12"/>
        <rFont val="Times New Roman"/>
        <charset val="134"/>
      </rPr>
      <t>99.76%</t>
    </r>
    <r>
      <rPr>
        <sz val="12"/>
        <rFont val="仿宋_GB2312"/>
        <charset val="134"/>
      </rPr>
      <t>；省委信访局交办历史积案</t>
    </r>
    <r>
      <rPr>
        <sz val="12"/>
        <rFont val="Times New Roman"/>
        <charset val="134"/>
      </rPr>
      <t>74</t>
    </r>
    <r>
      <rPr>
        <sz val="12"/>
        <rFont val="仿宋_GB2312"/>
        <charset val="134"/>
      </rPr>
      <t>件，化解</t>
    </r>
    <r>
      <rPr>
        <sz val="12"/>
        <rFont val="Times New Roman"/>
        <charset val="134"/>
      </rPr>
      <t>73</t>
    </r>
    <r>
      <rPr>
        <sz val="12"/>
        <rFont val="仿宋_GB2312"/>
        <charset val="134"/>
      </rPr>
      <t>件，化解率</t>
    </r>
    <r>
      <rPr>
        <sz val="12"/>
        <rFont val="Times New Roman"/>
        <charset val="134"/>
      </rPr>
      <t>98.65%</t>
    </r>
    <r>
      <rPr>
        <sz val="12"/>
        <rFont val="方正书宋_GBK"/>
        <charset val="134"/>
      </rPr>
      <t>；</t>
    </r>
    <r>
      <rPr>
        <sz val="12"/>
        <rFont val="Times New Roman"/>
        <charset val="134"/>
      </rPr>
      <t>3.</t>
    </r>
    <r>
      <rPr>
        <sz val="12"/>
        <rFont val="仿宋_GB2312"/>
        <charset val="134"/>
      </rPr>
      <t>信访事项群众满意率为</t>
    </r>
    <r>
      <rPr>
        <sz val="12"/>
        <rFont val="Times New Roman"/>
        <charset val="134"/>
      </rPr>
      <t>97.47%</t>
    </r>
    <r>
      <rPr>
        <sz val="12"/>
        <rFont val="仿宋_GB2312"/>
        <charset val="134"/>
      </rPr>
      <t>。</t>
    </r>
  </si>
  <si>
    <t>巩固拓展脱贫攻坚成果，发展优势特色产业，促进脱贫人口持续增收。压紧压实就业帮扶责任，加大岗位开发力度，多措并举促进脱贫人口就地就近就业。</t>
  </si>
  <si>
    <t>市乡村振兴局</t>
  </si>
  <si>
    <r>
      <rPr>
        <sz val="12"/>
        <color rgb="FF000000"/>
        <rFont val="Times New Roman"/>
        <charset val="134"/>
      </rPr>
      <t>1.</t>
    </r>
    <r>
      <rPr>
        <sz val="12"/>
        <color rgb="FF000000"/>
        <rFont val="仿宋_GB2312"/>
        <charset val="134"/>
      </rPr>
      <t>制定</t>
    </r>
    <r>
      <rPr>
        <sz val="12"/>
        <color rgb="FF000000"/>
        <rFont val="Times New Roman"/>
        <charset val="134"/>
      </rPr>
      <t>2023</t>
    </r>
    <r>
      <rPr>
        <sz val="12"/>
        <color rgb="FF000000"/>
        <rFont val="仿宋_GB2312"/>
        <charset val="134"/>
      </rPr>
      <t>年度工作要点，确定全年目标任务；</t>
    </r>
    <r>
      <rPr>
        <sz val="12"/>
        <color rgb="FF000000"/>
        <rFont val="Times New Roman"/>
        <charset val="134"/>
      </rPr>
      <t>2.</t>
    </r>
    <r>
      <rPr>
        <sz val="12"/>
        <color rgb="FF000000"/>
        <rFont val="仿宋_GB2312"/>
        <charset val="134"/>
      </rPr>
      <t>市级财政安排</t>
    </r>
    <r>
      <rPr>
        <sz val="12"/>
        <color rgb="FF000000"/>
        <rFont val="Times New Roman"/>
        <charset val="134"/>
      </rPr>
      <t>1.9</t>
    </r>
    <r>
      <rPr>
        <sz val="12"/>
        <color rgb="FF000000"/>
        <rFont val="仿宋_GB2312"/>
        <charset val="134"/>
      </rPr>
      <t>亿元衔接推进乡村振兴补助资金并拨付到位；</t>
    </r>
    <r>
      <rPr>
        <sz val="12"/>
        <color rgb="FF000000"/>
        <rFont val="Times New Roman"/>
        <charset val="134"/>
      </rPr>
      <t>3.</t>
    </r>
    <r>
      <rPr>
        <sz val="12"/>
        <color rgb="FF000000"/>
        <rFont val="仿宋_GB2312"/>
        <charset val="134"/>
      </rPr>
      <t>指导濉溪县谋划</t>
    </r>
    <r>
      <rPr>
        <sz val="12"/>
        <color rgb="FF000000"/>
        <rFont val="Times New Roman"/>
        <charset val="134"/>
      </rPr>
      <t>2023</t>
    </r>
    <r>
      <rPr>
        <sz val="12"/>
        <color rgb="FF000000"/>
        <rFont val="仿宋_GB2312"/>
        <charset val="134"/>
      </rPr>
      <t>年度衔接资金项目，中央和省级衔接资金用于产业发展的比重不低于</t>
    </r>
    <r>
      <rPr>
        <sz val="12"/>
        <color rgb="FF000000"/>
        <rFont val="Times New Roman"/>
        <charset val="134"/>
      </rPr>
      <t>60%</t>
    </r>
    <r>
      <rPr>
        <sz val="12"/>
        <color rgb="FF000000"/>
        <rFont val="宋体"/>
        <charset val="134"/>
      </rPr>
      <t>；</t>
    </r>
    <r>
      <rPr>
        <sz val="12"/>
        <color rgb="FF000000"/>
        <rFont val="Times New Roman"/>
        <charset val="134"/>
      </rPr>
      <t>4.</t>
    </r>
    <r>
      <rPr>
        <sz val="12"/>
        <color rgb="FF000000"/>
        <rFont val="仿宋_GB2312"/>
        <charset val="134"/>
      </rPr>
      <t>印发到户项目补助标准，组织各镇符合条件的脱贫户申报；</t>
    </r>
    <r>
      <rPr>
        <sz val="12"/>
        <color rgb="FF000000"/>
        <rFont val="Times New Roman"/>
        <charset val="134"/>
      </rPr>
      <t>5.</t>
    </r>
    <r>
      <rPr>
        <sz val="12"/>
        <color rgb="FF000000"/>
        <rFont val="仿宋_GB2312"/>
        <charset val="134"/>
      </rPr>
      <t>开展“春风行动”，落实好脱贫户、监测户省外务工补贴，宣传引导促进脱贫户、监测户务工就业。</t>
    </r>
  </si>
  <si>
    <r>
      <rPr>
        <sz val="12"/>
        <color rgb="FF000000"/>
        <rFont val="Times New Roman"/>
        <charset val="134"/>
      </rPr>
      <t>1.</t>
    </r>
    <r>
      <rPr>
        <sz val="12"/>
        <color rgb="FF000000"/>
        <rFont val="仿宋_GB2312"/>
        <charset val="134"/>
      </rPr>
      <t>已于</t>
    </r>
    <r>
      <rPr>
        <sz val="12"/>
        <color rgb="FF000000"/>
        <rFont val="Times New Roman"/>
        <charset val="134"/>
      </rPr>
      <t>2</t>
    </r>
    <r>
      <rPr>
        <sz val="12"/>
        <color rgb="FF000000"/>
        <rFont val="仿宋_GB2312"/>
        <charset val="134"/>
      </rPr>
      <t>月</t>
    </r>
    <r>
      <rPr>
        <sz val="12"/>
        <color rgb="FF000000"/>
        <rFont val="Times New Roman"/>
        <charset val="134"/>
      </rPr>
      <t>24</t>
    </r>
    <r>
      <rPr>
        <sz val="12"/>
        <color rgb="FF000000"/>
        <rFont val="仿宋_GB2312"/>
        <charset val="134"/>
      </rPr>
      <t>日印发</t>
    </r>
    <r>
      <rPr>
        <sz val="12"/>
        <color rgb="FF000000"/>
        <rFont val="Times New Roman"/>
        <charset val="134"/>
      </rPr>
      <t>2023</t>
    </r>
    <r>
      <rPr>
        <sz val="12"/>
        <color rgb="FF000000"/>
        <rFont val="仿宋_GB2312"/>
        <charset val="134"/>
      </rPr>
      <t>年度工作要点，明确了七个方面</t>
    </r>
    <r>
      <rPr>
        <sz val="12"/>
        <color rgb="FF000000"/>
        <rFont val="Times New Roman"/>
        <charset val="134"/>
      </rPr>
      <t>26</t>
    </r>
    <r>
      <rPr>
        <sz val="12"/>
        <color rgb="FF000000"/>
        <rFont val="仿宋_GB2312"/>
        <charset val="134"/>
      </rPr>
      <t>项工作任务；</t>
    </r>
    <r>
      <rPr>
        <sz val="12"/>
        <color rgb="FF000000"/>
        <rFont val="Times New Roman"/>
        <charset val="134"/>
      </rPr>
      <t>2.2</t>
    </r>
    <r>
      <rPr>
        <sz val="12"/>
        <color rgb="FF000000"/>
        <rFont val="仿宋_GB2312"/>
        <charset val="134"/>
      </rPr>
      <t>月</t>
    </r>
    <r>
      <rPr>
        <sz val="12"/>
        <color rgb="FF000000"/>
        <rFont val="Times New Roman"/>
        <charset val="134"/>
      </rPr>
      <t>13</t>
    </r>
    <r>
      <rPr>
        <sz val="12"/>
        <color rgb="FF000000"/>
        <rFont val="仿宋_GB2312"/>
        <charset val="134"/>
      </rPr>
      <t>日向市政府提出市本级衔接资金</t>
    </r>
    <r>
      <rPr>
        <sz val="12"/>
        <color rgb="FF000000"/>
        <rFont val="Times New Roman"/>
        <charset val="134"/>
      </rPr>
      <t>1.9</t>
    </r>
    <r>
      <rPr>
        <sz val="12"/>
        <color rgb="FF000000"/>
        <rFont val="仿宋_GB2312"/>
        <charset val="134"/>
      </rPr>
      <t>亿元分配方案，经市政府批准，市财政局</t>
    </r>
    <r>
      <rPr>
        <sz val="12"/>
        <color rgb="FF000000"/>
        <rFont val="Times New Roman"/>
        <charset val="134"/>
      </rPr>
      <t>3</t>
    </r>
    <r>
      <rPr>
        <sz val="12"/>
        <color rgb="FF000000"/>
        <rFont val="仿宋_GB2312"/>
        <charset val="134"/>
      </rPr>
      <t>月</t>
    </r>
    <r>
      <rPr>
        <sz val="12"/>
        <color rgb="FF000000"/>
        <rFont val="Times New Roman"/>
        <charset val="134"/>
      </rPr>
      <t>2</t>
    </r>
    <r>
      <rPr>
        <sz val="12"/>
        <color rgb="FF000000"/>
        <rFont val="仿宋_GB2312"/>
        <charset val="134"/>
      </rPr>
      <t>日已将</t>
    </r>
    <r>
      <rPr>
        <sz val="12"/>
        <color rgb="FF000000"/>
        <rFont val="Times New Roman"/>
        <charset val="134"/>
      </rPr>
      <t>1.9</t>
    </r>
    <r>
      <rPr>
        <sz val="12"/>
        <color rgb="FF000000"/>
        <rFont val="仿宋_GB2312"/>
        <charset val="134"/>
      </rPr>
      <t>亿元拨付至濉溪县；</t>
    </r>
    <r>
      <rPr>
        <sz val="12"/>
        <color rgb="FF000000"/>
        <rFont val="Times New Roman"/>
        <charset val="134"/>
      </rPr>
      <t>3.</t>
    </r>
    <r>
      <rPr>
        <sz val="12"/>
        <color rgb="FF000000"/>
        <rFont val="仿宋_GB2312"/>
        <charset val="134"/>
      </rPr>
      <t>指导濉溪县谋划</t>
    </r>
    <r>
      <rPr>
        <sz val="12"/>
        <color rgb="FF000000"/>
        <rFont val="Times New Roman"/>
        <charset val="134"/>
      </rPr>
      <t>2023</t>
    </r>
    <r>
      <rPr>
        <sz val="12"/>
        <color rgb="FF000000"/>
        <rFont val="仿宋_GB2312"/>
        <charset val="134"/>
      </rPr>
      <t>年度衔接资金项目，截至目前，已到位</t>
    </r>
    <r>
      <rPr>
        <sz val="12"/>
        <color rgb="FF000000"/>
        <rFont val="Times New Roman"/>
        <charset val="134"/>
      </rPr>
      <t>2023</t>
    </r>
    <r>
      <rPr>
        <sz val="12"/>
        <color rgb="FF000000"/>
        <rFont val="仿宋_GB2312"/>
        <charset val="134"/>
      </rPr>
      <t>年中央资金</t>
    </r>
    <r>
      <rPr>
        <sz val="12"/>
        <color rgb="FF000000"/>
        <rFont val="Times New Roman"/>
        <charset val="134"/>
      </rPr>
      <t>3043</t>
    </r>
    <r>
      <rPr>
        <sz val="12"/>
        <color rgb="FF000000"/>
        <rFont val="仿宋_GB2312"/>
        <charset val="134"/>
      </rPr>
      <t>万元、省级资金</t>
    </r>
    <r>
      <rPr>
        <sz val="12"/>
        <color rgb="FF000000"/>
        <rFont val="Times New Roman"/>
        <charset val="134"/>
      </rPr>
      <t>2055</t>
    </r>
    <r>
      <rPr>
        <sz val="12"/>
        <color rgb="FF000000"/>
        <rFont val="仿宋_GB2312"/>
        <charset val="134"/>
      </rPr>
      <t>万元，其中用于产业项目</t>
    </r>
    <r>
      <rPr>
        <sz val="12"/>
        <color rgb="FF000000"/>
        <rFont val="Times New Roman"/>
        <charset val="134"/>
      </rPr>
      <t>3273</t>
    </r>
    <r>
      <rPr>
        <sz val="12"/>
        <color rgb="FF000000"/>
        <rFont val="仿宋_GB2312"/>
        <charset val="134"/>
      </rPr>
      <t>万元，占比</t>
    </r>
    <r>
      <rPr>
        <sz val="12"/>
        <color rgb="FF000000"/>
        <rFont val="Times New Roman"/>
        <charset val="134"/>
      </rPr>
      <t>64.20%</t>
    </r>
    <r>
      <rPr>
        <sz val="12"/>
        <color rgb="FF000000"/>
        <rFont val="方正书宋_GBK"/>
        <charset val="134"/>
      </rPr>
      <t>；</t>
    </r>
    <r>
      <rPr>
        <sz val="12"/>
        <color rgb="FF000000"/>
        <rFont val="Times New Roman"/>
        <charset val="134"/>
      </rPr>
      <t>4.</t>
    </r>
    <r>
      <rPr>
        <sz val="12"/>
        <color rgb="FF000000"/>
        <rFont val="仿宋_GB2312"/>
        <charset val="134"/>
      </rPr>
      <t>指导濉溪县印发了《关于濉溪县</t>
    </r>
    <r>
      <rPr>
        <sz val="12"/>
        <color rgb="FF000000"/>
        <rFont val="Times New Roman"/>
        <charset val="134"/>
      </rPr>
      <t>2023</t>
    </r>
    <r>
      <rPr>
        <sz val="12"/>
        <color rgb="FF000000"/>
        <rFont val="仿宋_GB2312"/>
        <charset val="134"/>
      </rPr>
      <t>年农业特色产业到户项目（庭院经济）补助标准的通知》（濉农工办〔</t>
    </r>
    <r>
      <rPr>
        <sz val="12"/>
        <color rgb="FF000000"/>
        <rFont val="Times New Roman"/>
        <charset val="134"/>
      </rPr>
      <t>2023</t>
    </r>
    <r>
      <rPr>
        <sz val="12"/>
        <color rgb="FF000000"/>
        <rFont val="仿宋_GB2312"/>
        <charset val="134"/>
      </rPr>
      <t>〕</t>
    </r>
    <r>
      <rPr>
        <sz val="12"/>
        <color rgb="FF000000"/>
        <rFont val="Times New Roman"/>
        <charset val="134"/>
      </rPr>
      <t>2</t>
    </r>
    <r>
      <rPr>
        <sz val="12"/>
        <color rgb="FF000000"/>
        <rFont val="仿宋_GB2312"/>
        <charset val="134"/>
      </rPr>
      <t>号），将农业特色产业工作任务分解到各镇，明确了奖补标准、项目申报程序和项目资金管理，一季度自种自养户达</t>
    </r>
    <r>
      <rPr>
        <sz val="12"/>
        <color rgb="FF000000"/>
        <rFont val="Times New Roman"/>
        <charset val="134"/>
      </rPr>
      <t>1383</t>
    </r>
    <r>
      <rPr>
        <sz val="12"/>
        <color rgb="FF000000"/>
        <rFont val="仿宋_GB2312"/>
        <charset val="134"/>
      </rPr>
      <t>户；</t>
    </r>
    <r>
      <rPr>
        <sz val="12"/>
        <color rgb="FF000000"/>
        <rFont val="Times New Roman"/>
        <charset val="134"/>
      </rPr>
      <t>5.</t>
    </r>
    <r>
      <rPr>
        <sz val="12"/>
        <color rgb="FF000000"/>
        <rFont val="仿宋_GB2312"/>
        <charset val="134"/>
      </rPr>
      <t>今年以来，共举办</t>
    </r>
    <r>
      <rPr>
        <sz val="12"/>
        <color rgb="FF000000"/>
        <rFont val="Times New Roman"/>
        <charset val="134"/>
      </rPr>
      <t>20</t>
    </r>
    <r>
      <rPr>
        <sz val="12"/>
        <color rgb="FF000000"/>
        <rFont val="仿宋_GB2312"/>
        <charset val="134"/>
      </rPr>
      <t>场乡镇专场招聘会，参与企业</t>
    </r>
    <r>
      <rPr>
        <sz val="12"/>
        <color rgb="FF000000"/>
        <rFont val="Times New Roman"/>
        <charset val="134"/>
      </rPr>
      <t>386</t>
    </r>
    <r>
      <rPr>
        <sz val="12"/>
        <color rgb="FF000000"/>
        <rFont val="仿宋_GB2312"/>
        <charset val="134"/>
      </rPr>
      <t>家次，累计发布招聘信息约</t>
    </r>
    <r>
      <rPr>
        <sz val="12"/>
        <color rgb="FF000000"/>
        <rFont val="Times New Roman"/>
        <charset val="134"/>
      </rPr>
      <t>1700</t>
    </r>
    <r>
      <rPr>
        <sz val="12"/>
        <color rgb="FF000000"/>
        <rFont val="仿宋_GB2312"/>
        <charset val="134"/>
      </rPr>
      <t>个岗位，达成意向</t>
    </r>
    <r>
      <rPr>
        <sz val="12"/>
        <color rgb="FF000000"/>
        <rFont val="Times New Roman"/>
        <charset val="134"/>
      </rPr>
      <t>284</t>
    </r>
    <r>
      <rPr>
        <sz val="12"/>
        <color rgb="FF000000"/>
        <rFont val="仿宋_GB2312"/>
        <charset val="134"/>
      </rPr>
      <t>人次。印发了《关于做好一次性交通补贴申报工作的通知》，组织各镇（园区）基层公共服务单位做好一次性交通补贴的政策宣传及申报工作。</t>
    </r>
  </si>
  <si>
    <t>建立企业发展全生命周期服务工作机制，建成市政务（企业）服务中心，提升为企服务效能。</t>
  </si>
  <si>
    <t>市数据资源局</t>
  </si>
  <si>
    <t>继续推进工程进度，配合科力园区公司解决现场漏水问题，初步完成智能化及装饰装修清单确认，控制价编制。</t>
  </si>
  <si>
    <r>
      <rPr>
        <sz val="12"/>
        <rFont val="仿宋_GB2312"/>
        <charset val="134"/>
      </rPr>
      <t>施工单位于</t>
    </r>
    <r>
      <rPr>
        <sz val="12"/>
        <rFont val="Times New Roman"/>
        <charset val="134"/>
      </rPr>
      <t>2022</t>
    </r>
    <r>
      <rPr>
        <sz val="12"/>
        <rFont val="仿宋_GB2312"/>
        <charset val="134"/>
      </rPr>
      <t>年</t>
    </r>
    <r>
      <rPr>
        <sz val="12"/>
        <rFont val="Times New Roman"/>
        <charset val="134"/>
      </rPr>
      <t>10</t>
    </r>
    <r>
      <rPr>
        <sz val="12"/>
        <rFont val="仿宋_GB2312"/>
        <charset val="134"/>
      </rPr>
      <t>月</t>
    </r>
    <r>
      <rPr>
        <sz val="12"/>
        <rFont val="Times New Roman"/>
        <charset val="134"/>
      </rPr>
      <t>21</t>
    </r>
    <r>
      <rPr>
        <sz val="12"/>
        <rFont val="仿宋_GB2312"/>
        <charset val="134"/>
      </rPr>
      <t>日进场施工。已完成装饰装修清单和智能化清单确认和控制价编制工作，现场装修完成约</t>
    </r>
    <r>
      <rPr>
        <sz val="12"/>
        <rFont val="Times New Roman"/>
        <charset val="134"/>
      </rPr>
      <t>30%</t>
    </r>
    <r>
      <rPr>
        <sz val="12"/>
        <rFont val="仿宋_GB2312"/>
        <charset val="134"/>
      </rPr>
      <t>。</t>
    </r>
  </si>
  <si>
    <r>
      <rPr>
        <sz val="12"/>
        <color rgb="FF000000"/>
        <rFont val="仿宋_GB2312"/>
        <charset val="134"/>
      </rPr>
      <t>推动更多涉企惠企政策</t>
    </r>
    <r>
      <rPr>
        <sz val="12"/>
        <color rgb="FF000000"/>
        <rFont val="Times New Roman"/>
        <charset val="134"/>
      </rPr>
      <t>“</t>
    </r>
    <r>
      <rPr>
        <sz val="12"/>
        <color rgb="FF000000"/>
        <rFont val="仿宋_GB2312"/>
        <charset val="134"/>
      </rPr>
      <t>即申即享</t>
    </r>
    <r>
      <rPr>
        <sz val="12"/>
        <color rgb="FF000000"/>
        <rFont val="Times New Roman"/>
        <charset val="134"/>
      </rPr>
      <t>”“</t>
    </r>
    <r>
      <rPr>
        <sz val="12"/>
        <color rgb="FF000000"/>
        <rFont val="仿宋_GB2312"/>
        <charset val="134"/>
      </rPr>
      <t>免申即享</t>
    </r>
    <r>
      <rPr>
        <sz val="12"/>
        <color rgb="FF000000"/>
        <rFont val="Times New Roman"/>
        <charset val="134"/>
      </rPr>
      <t>”</t>
    </r>
    <r>
      <rPr>
        <sz val="12"/>
        <color rgb="FF000000"/>
        <rFont val="仿宋_GB2312"/>
        <charset val="134"/>
      </rPr>
      <t>。</t>
    </r>
  </si>
  <si>
    <t>根据为企优环境政务服务领域工作部署，确定惠企政策所属部门及清单，并及时编制、上线。</t>
  </si>
  <si>
    <r>
      <rPr>
        <sz val="12"/>
        <color rgb="FF000000"/>
        <rFont val="仿宋_GB2312"/>
        <charset val="134"/>
      </rPr>
      <t>一季度上线惠企政策</t>
    </r>
    <r>
      <rPr>
        <sz val="12"/>
        <color rgb="FF000000"/>
        <rFont val="Times New Roman"/>
        <charset val="134"/>
      </rPr>
      <t>54</t>
    </r>
    <r>
      <rPr>
        <sz val="12"/>
        <color rgb="FF000000"/>
        <rFont val="仿宋_GB2312"/>
        <charset val="134"/>
      </rPr>
      <t>条、惠民政策</t>
    </r>
    <r>
      <rPr>
        <sz val="12"/>
        <color rgb="FF000000"/>
        <rFont val="Times New Roman"/>
        <charset val="134"/>
      </rPr>
      <t>19</t>
    </r>
    <r>
      <rPr>
        <sz val="12"/>
        <color rgb="FF000000"/>
        <rFont val="仿宋_GB2312"/>
        <charset val="134"/>
      </rPr>
      <t>条，兑付资金</t>
    </r>
    <r>
      <rPr>
        <sz val="12"/>
        <color rgb="FF000000"/>
        <rFont val="Times New Roman"/>
        <charset val="134"/>
      </rPr>
      <t>444.34</t>
    </r>
    <r>
      <rPr>
        <sz val="12"/>
        <color rgb="FF000000"/>
        <rFont val="仿宋_GB2312"/>
        <charset val="134"/>
      </rPr>
      <t>万元。</t>
    </r>
  </si>
  <si>
    <r>
      <rPr>
        <sz val="12"/>
        <color rgb="FF000000"/>
        <rFont val="仿宋_GB2312"/>
        <charset val="134"/>
      </rPr>
      <t>以智慧城市为牵引，深入实施智慧城建、智慧交通、智慧城管等新城建提升工程，稳步推进城市大脑和城市运行</t>
    </r>
    <r>
      <rPr>
        <sz val="12"/>
        <color rgb="FF000000"/>
        <rFont val="Times New Roman"/>
        <charset val="134"/>
      </rPr>
      <t>“</t>
    </r>
    <r>
      <rPr>
        <sz val="12"/>
        <color rgb="FF000000"/>
        <rFont val="仿宋_GB2312"/>
        <charset val="134"/>
      </rPr>
      <t>一网统管</t>
    </r>
    <r>
      <rPr>
        <sz val="12"/>
        <color rgb="FF000000"/>
        <rFont val="Times New Roman"/>
        <charset val="134"/>
      </rPr>
      <t>”</t>
    </r>
    <r>
      <rPr>
        <sz val="12"/>
        <color rgb="FF000000"/>
        <rFont val="仿宋_GB2312"/>
        <charset val="134"/>
      </rPr>
      <t>平台项目（二期）建设。</t>
    </r>
  </si>
  <si>
    <t>项目准备阶段：根据专家意见及项目规划需求开展调研委办单位业务系统情况调研，深化方案编写；完成项目招标前准备工作，并推动项目招标流程。</t>
  </si>
  <si>
    <r>
      <rPr>
        <sz val="12"/>
        <color rgb="FF000000"/>
        <rFont val="仿宋_GB2312"/>
        <charset val="134"/>
      </rPr>
      <t>根据专家意见及项目规划需求，对</t>
    </r>
    <r>
      <rPr>
        <sz val="12"/>
        <color rgb="FF000000"/>
        <rFont val="Times New Roman"/>
        <charset val="134"/>
      </rPr>
      <t>15</t>
    </r>
    <r>
      <rPr>
        <sz val="12"/>
        <color rgb="FF000000"/>
        <rFont val="仿宋_GB2312"/>
        <charset val="134"/>
      </rPr>
      <t>家市直单位业务系统、数据需求、中枢能力等方面进行系统全面调研，并在此基础上编写深化方案，正常推进项目招标流程。</t>
    </r>
  </si>
  <si>
    <t>坚持领导带头，实施顶格战法，集中精力主攻产业链头部企业和价值链高端项目，力争每个产业链都有龙头企业签约落地。</t>
  </si>
  <si>
    <t>市投资促进中心</t>
  </si>
  <si>
    <r>
      <rPr>
        <sz val="12"/>
        <color rgb="FF000000"/>
        <rFont val="Times New Roman"/>
        <charset val="134"/>
      </rPr>
      <t>1.</t>
    </r>
    <r>
      <rPr>
        <sz val="12"/>
        <color rgb="FF000000"/>
        <rFont val="仿宋_GB2312"/>
        <charset val="134"/>
      </rPr>
      <t>召开全市招商引资工作会议，吹响大招商号角；</t>
    </r>
    <r>
      <rPr>
        <sz val="12"/>
        <color rgb="FF000000"/>
        <rFont val="Times New Roman"/>
        <charset val="134"/>
      </rPr>
      <t>2.</t>
    </r>
    <r>
      <rPr>
        <sz val="12"/>
        <color rgb="FF000000"/>
        <rFont val="仿宋_GB2312"/>
        <charset val="134"/>
      </rPr>
      <t>印发《关于进一步强化“双招双引”持续推动经济高质量发展的意见》；印发</t>
    </r>
    <r>
      <rPr>
        <sz val="12"/>
        <color rgb="FF000000"/>
        <rFont val="Times New Roman"/>
        <charset val="134"/>
      </rPr>
      <t>2023</t>
    </r>
    <r>
      <rPr>
        <sz val="12"/>
        <color rgb="FF000000"/>
        <rFont val="仿宋_GB2312"/>
        <charset val="134"/>
      </rPr>
      <t>年招商引资目标任务及考核办法，明确工作思路和导向；</t>
    </r>
    <r>
      <rPr>
        <sz val="12"/>
        <color rgb="FF000000"/>
        <rFont val="Times New Roman"/>
        <charset val="134"/>
      </rPr>
      <t>3.</t>
    </r>
    <r>
      <rPr>
        <sz val="12"/>
        <color rgb="FF000000"/>
        <rFont val="仿宋_GB2312"/>
        <charset val="134"/>
      </rPr>
      <t>施行重点招商信息提级跟进机制，定期编排外出招商活动计划，提请市级领导高位对接；</t>
    </r>
    <r>
      <rPr>
        <sz val="12"/>
        <color rgb="FF000000"/>
        <rFont val="Times New Roman"/>
        <charset val="134"/>
      </rPr>
      <t>4.</t>
    </r>
    <r>
      <rPr>
        <sz val="12"/>
        <color rgb="FF000000"/>
        <rFont val="仿宋_GB2312"/>
        <charset val="134"/>
      </rPr>
      <t>围绕“五群十链”产业，特别是新能源新材料产业“招大引强”，签约</t>
    </r>
    <r>
      <rPr>
        <sz val="12"/>
        <color rgb="FF000000"/>
        <rFont val="Times New Roman"/>
        <charset val="134"/>
      </rPr>
      <t>50</t>
    </r>
    <r>
      <rPr>
        <sz val="12"/>
        <color rgb="FF000000"/>
        <rFont val="仿宋_GB2312"/>
        <charset val="134"/>
      </rPr>
      <t>亿元以上产业项目</t>
    </r>
    <r>
      <rPr>
        <sz val="12"/>
        <color rgb="FF000000"/>
        <rFont val="Times New Roman"/>
        <charset val="134"/>
      </rPr>
      <t>1</t>
    </r>
    <r>
      <rPr>
        <sz val="12"/>
        <color rgb="FF000000"/>
        <rFont val="仿宋_GB2312"/>
        <charset val="134"/>
      </rPr>
      <t>个。</t>
    </r>
  </si>
  <si>
    <r>
      <rPr>
        <sz val="12"/>
        <color rgb="FF000000"/>
        <rFont val="Times New Roman"/>
        <charset val="134"/>
      </rPr>
      <t>1.</t>
    </r>
    <r>
      <rPr>
        <sz val="12"/>
        <color rgb="FF000000"/>
        <rFont val="仿宋_GB2312"/>
        <charset val="134"/>
      </rPr>
      <t>召开全市招商引资、工业经济和项目建设会议，</t>
    </r>
    <r>
      <rPr>
        <sz val="12"/>
        <color rgb="FF000000"/>
        <rFont val="方正书宋_GBK"/>
        <charset val="134"/>
      </rPr>
      <t>；</t>
    </r>
    <r>
      <rPr>
        <sz val="12"/>
        <color rgb="FF000000"/>
        <rFont val="Times New Roman"/>
        <charset val="134"/>
      </rPr>
      <t>2.</t>
    </r>
    <r>
      <rPr>
        <sz val="12"/>
        <color rgb="FF000000"/>
        <rFont val="仿宋_GB2312"/>
        <charset val="134"/>
      </rPr>
      <t>制定出台《关于进一步强化</t>
    </r>
    <r>
      <rPr>
        <sz val="12"/>
        <color rgb="FF000000"/>
        <rFont val="Times New Roman"/>
        <charset val="134"/>
      </rPr>
      <t>“</t>
    </r>
    <r>
      <rPr>
        <sz val="12"/>
        <color rgb="FF000000"/>
        <rFont val="仿宋_GB2312"/>
        <charset val="134"/>
      </rPr>
      <t>双招双引</t>
    </r>
    <r>
      <rPr>
        <sz val="12"/>
        <color rgb="FF000000"/>
        <rFont val="Times New Roman"/>
        <charset val="134"/>
      </rPr>
      <t>”</t>
    </r>
    <r>
      <rPr>
        <sz val="12"/>
        <color rgb="FF000000"/>
        <rFont val="仿宋_GB2312"/>
        <charset val="134"/>
      </rPr>
      <t>持续推动经济高质量发展的意见》，提出实施招商引资顶格战法等一系列工作举措，印发</t>
    </r>
    <r>
      <rPr>
        <sz val="12"/>
        <color rgb="FF000000"/>
        <rFont val="Times New Roman"/>
        <charset val="134"/>
      </rPr>
      <t>2023</t>
    </r>
    <r>
      <rPr>
        <sz val="12"/>
        <color rgb="FF000000"/>
        <rFont val="仿宋_GB2312"/>
        <charset val="134"/>
      </rPr>
      <t>年招商引资目标任务及考核办法，进一步明确了招商引资重点和举措；</t>
    </r>
    <r>
      <rPr>
        <sz val="12"/>
        <color rgb="FF000000"/>
        <rFont val="Times New Roman"/>
        <charset val="134"/>
      </rPr>
      <t>3.</t>
    </r>
    <r>
      <rPr>
        <sz val="12"/>
        <color rgb="FF000000"/>
        <rFont val="仿宋_GB2312"/>
        <charset val="134"/>
      </rPr>
      <t>实施重点招商信息提级跟进机制，统筹全市重点项目信息，编排</t>
    </r>
    <r>
      <rPr>
        <sz val="12"/>
        <color rgb="FF000000"/>
        <rFont val="Times New Roman"/>
        <charset val="134"/>
      </rPr>
      <t>8</t>
    </r>
    <r>
      <rPr>
        <sz val="12"/>
        <color rgb="FF000000"/>
        <rFont val="仿宋_GB2312"/>
        <charset val="134"/>
      </rPr>
      <t>次外出招商计划，市委、市政府主要领导、分管领导带队外出招商</t>
    </r>
    <r>
      <rPr>
        <sz val="12"/>
        <color rgb="FF000000"/>
        <rFont val="Times New Roman"/>
        <charset val="134"/>
      </rPr>
      <t>8</t>
    </r>
    <r>
      <rPr>
        <sz val="12"/>
        <color rgb="FF000000"/>
        <rFont val="仿宋_GB2312"/>
        <charset val="134"/>
      </rPr>
      <t>批次，考察企业</t>
    </r>
    <r>
      <rPr>
        <sz val="12"/>
        <color rgb="FF000000"/>
        <rFont val="Times New Roman"/>
        <charset val="134"/>
      </rPr>
      <t>27</t>
    </r>
    <r>
      <rPr>
        <sz val="12"/>
        <color rgb="FF000000"/>
        <rFont val="仿宋_GB2312"/>
        <charset val="134"/>
      </rPr>
      <t>家；</t>
    </r>
    <r>
      <rPr>
        <sz val="12"/>
        <color rgb="FF000000"/>
        <rFont val="Times New Roman"/>
        <charset val="134"/>
      </rPr>
      <t>4.</t>
    </r>
    <r>
      <rPr>
        <sz val="12"/>
        <color rgb="FF000000"/>
        <rFont val="仿宋_GB2312"/>
        <charset val="134"/>
      </rPr>
      <t>深入推进产业招商，签约</t>
    </r>
    <r>
      <rPr>
        <sz val="12"/>
        <color rgb="FF000000"/>
        <rFont val="Times New Roman"/>
        <charset val="134"/>
      </rPr>
      <t>10</t>
    </r>
    <r>
      <rPr>
        <sz val="12"/>
        <color rgb="FF000000"/>
        <rFont val="仿宋_GB2312"/>
        <charset val="134"/>
      </rPr>
      <t>亿元以上制造业项目</t>
    </r>
    <r>
      <rPr>
        <sz val="12"/>
        <color rgb="FF000000"/>
        <rFont val="Times New Roman"/>
        <charset val="134"/>
      </rPr>
      <t>8</t>
    </r>
    <r>
      <rPr>
        <sz val="12"/>
        <color rgb="FF000000"/>
        <rFont val="仿宋_GB2312"/>
        <charset val="134"/>
      </rPr>
      <t>个，其中中清智慧光伏项目总投资</t>
    </r>
    <r>
      <rPr>
        <sz val="12"/>
        <color rgb="FF000000"/>
        <rFont val="Times New Roman"/>
        <charset val="134"/>
      </rPr>
      <t>112</t>
    </r>
    <r>
      <rPr>
        <sz val="12"/>
        <color rgb="FF000000"/>
        <rFont val="仿宋_GB2312"/>
        <charset val="134"/>
      </rPr>
      <t>亿元，欧达高端晶硅光伏电池项目总投资</t>
    </r>
    <r>
      <rPr>
        <sz val="12"/>
        <color rgb="FF000000"/>
        <rFont val="Times New Roman"/>
        <charset val="134"/>
      </rPr>
      <t>103</t>
    </r>
    <r>
      <rPr>
        <sz val="12"/>
        <color rgb="FF000000"/>
        <rFont val="仿宋_GB2312"/>
        <charset val="134"/>
      </rPr>
      <t>亿元，均为新能源产业。</t>
    </r>
  </si>
  <si>
    <t>分区域组建产业招商队伍，聚焦长三角、珠三角等地区，强化驻外办事处招商职能，开展驻点招商，组建高水平招商顾问团队，充分发挥商协会作用，强化以商招商，推动产业链上下游精准招商。</t>
  </si>
  <si>
    <r>
      <rPr>
        <sz val="12"/>
        <color rgb="FF000000"/>
        <rFont val="Times New Roman"/>
        <charset val="134"/>
      </rPr>
      <t>1.</t>
    </r>
    <r>
      <rPr>
        <sz val="12"/>
        <color rgb="FF000000"/>
        <rFont val="仿宋_GB2312"/>
        <charset val="134"/>
      </rPr>
      <t>成立市政府驻苏州、无锡、常州、杭州、深圳、福州投资促进中心，派驻干部开展驻点招商，强化与驻点区域龙头企业、行业商协会的联系往来，搭建有效招商信息网，捕捉符合我市主导产业、可持续跟踪推进的有效招商线索；强化各驻外投资促进中心和驻外联络处招商职能，下达</t>
    </r>
    <r>
      <rPr>
        <sz val="12"/>
        <color rgb="FF000000"/>
        <rFont val="Times New Roman"/>
        <charset val="134"/>
      </rPr>
      <t>2023</t>
    </r>
    <r>
      <rPr>
        <sz val="12"/>
        <color rgb="FF000000"/>
        <rFont val="仿宋_GB2312"/>
        <charset val="134"/>
      </rPr>
      <t>年招商引资目标任务；</t>
    </r>
    <r>
      <rPr>
        <sz val="12"/>
        <color rgb="FF000000"/>
        <rFont val="Times New Roman"/>
        <charset val="134"/>
      </rPr>
      <t>2.</t>
    </r>
    <r>
      <rPr>
        <sz val="12"/>
        <color rgb="FF000000"/>
        <rFont val="仿宋_GB2312"/>
        <charset val="134"/>
      </rPr>
      <t>常态化赴在淮异地商会、协会及异地安徽商会、国内知名协会拜访交流，推介淮北，宣传支持行业协会商会在招商引资招才引智工作中更好发挥作用若干措施，充分调动商协会参与“双招双引”积极性。</t>
    </r>
  </si>
  <si>
    <r>
      <rPr>
        <sz val="12"/>
        <color rgb="FF000000"/>
        <rFont val="Times New Roman"/>
        <charset val="134"/>
      </rPr>
      <t>1.2023</t>
    </r>
    <r>
      <rPr>
        <sz val="12"/>
        <color rgb="FF000000"/>
        <rFont val="仿宋_GB2312"/>
        <charset val="134"/>
      </rPr>
      <t>年</t>
    </r>
    <r>
      <rPr>
        <sz val="12"/>
        <color rgb="FF000000"/>
        <rFont val="Times New Roman"/>
        <charset val="134"/>
      </rPr>
      <t>1</t>
    </r>
    <r>
      <rPr>
        <sz val="12"/>
        <color rgb="FF000000"/>
        <rFont val="仿宋_GB2312"/>
        <charset val="134"/>
      </rPr>
      <t>月下发《关于组建淮北市投资促进中心驻外分中心的通知》，文件明确</t>
    </r>
    <r>
      <rPr>
        <sz val="12"/>
        <color rgb="FF000000"/>
        <rFont val="Times New Roman"/>
        <charset val="134"/>
      </rPr>
      <t>35</t>
    </r>
    <r>
      <rPr>
        <sz val="12"/>
        <color rgb="FF000000"/>
        <rFont val="仿宋_GB2312"/>
        <charset val="134"/>
      </rPr>
      <t>名同志分为</t>
    </r>
    <r>
      <rPr>
        <sz val="12"/>
        <color rgb="FF000000"/>
        <rFont val="Times New Roman"/>
        <charset val="134"/>
      </rPr>
      <t>6</t>
    </r>
    <r>
      <rPr>
        <sz val="12"/>
        <color rgb="FF000000"/>
        <rFont val="仿宋_GB2312"/>
        <charset val="134"/>
      </rPr>
      <t>支队伍分别在苏州、无锡、常州、杭州、深圳、福州开展脱产驻点招商；</t>
    </r>
    <r>
      <rPr>
        <sz val="12"/>
        <color rgb="FF000000"/>
        <rFont val="Times New Roman"/>
        <charset val="134"/>
      </rPr>
      <t>2</t>
    </r>
    <r>
      <rPr>
        <sz val="12"/>
        <color rgb="FF000000"/>
        <rFont val="仿宋_GB2312"/>
        <charset val="134"/>
      </rPr>
      <t>月组织全市招商引资专题培训班，进一步提升队伍专业化能力；</t>
    </r>
    <r>
      <rPr>
        <sz val="12"/>
        <color rgb="FF000000"/>
        <rFont val="Times New Roman"/>
        <charset val="134"/>
      </rPr>
      <t>6</t>
    </r>
    <r>
      <rPr>
        <sz val="12"/>
        <color rgb="FF000000"/>
        <rFont val="仿宋_GB2312"/>
        <charset val="134"/>
      </rPr>
      <t>个驻外投资促进中心和</t>
    </r>
    <r>
      <rPr>
        <sz val="12"/>
        <color rgb="FF000000"/>
        <rFont val="Times New Roman"/>
        <charset val="134"/>
      </rPr>
      <t>3</t>
    </r>
    <r>
      <rPr>
        <sz val="12"/>
        <color rgb="FF000000"/>
        <rFont val="仿宋_GB2312"/>
        <charset val="134"/>
      </rPr>
      <t>个驻外联络处积极开展驻点招商，搭建有效招商信息网，截至</t>
    </r>
    <r>
      <rPr>
        <sz val="12"/>
        <color rgb="FF000000"/>
        <rFont val="Times New Roman"/>
        <charset val="134"/>
      </rPr>
      <t>3</t>
    </r>
    <r>
      <rPr>
        <sz val="12"/>
        <color rgb="FF000000"/>
        <rFont val="仿宋_GB2312"/>
        <charset val="134"/>
      </rPr>
      <t>月</t>
    </r>
    <r>
      <rPr>
        <sz val="12"/>
        <color rgb="FF000000"/>
        <rFont val="Times New Roman"/>
        <charset val="134"/>
      </rPr>
      <t>24</t>
    </r>
    <r>
      <rPr>
        <sz val="12"/>
        <color rgb="FF000000"/>
        <rFont val="仿宋_GB2312"/>
        <charset val="134"/>
      </rPr>
      <t>日，拜访和邀请来淮企业数</t>
    </r>
    <r>
      <rPr>
        <sz val="12"/>
        <color rgb="FF000000"/>
        <rFont val="Times New Roman"/>
        <charset val="134"/>
      </rPr>
      <t>448</t>
    </r>
    <r>
      <rPr>
        <sz val="12"/>
        <color rgb="FF000000"/>
        <rFont val="仿宋_GB2312"/>
        <charset val="134"/>
      </rPr>
      <t>家，其中邀请来淮考察企业</t>
    </r>
    <r>
      <rPr>
        <sz val="12"/>
        <color rgb="FF000000"/>
        <rFont val="Times New Roman"/>
        <charset val="134"/>
      </rPr>
      <t>80</t>
    </r>
    <r>
      <rPr>
        <sz val="12"/>
        <color rgb="FF000000"/>
        <rFont val="仿宋_GB2312"/>
        <charset val="134"/>
      </rPr>
      <t>家；强化各驻外投资促进中心和驻外联络处招商职能，明确</t>
    </r>
    <r>
      <rPr>
        <sz val="12"/>
        <color rgb="FF000000"/>
        <rFont val="Times New Roman"/>
        <charset val="134"/>
      </rPr>
      <t>2023</t>
    </r>
    <r>
      <rPr>
        <sz val="12"/>
        <color rgb="FF000000"/>
        <rFont val="仿宋_GB2312"/>
        <charset val="134"/>
      </rPr>
      <t>年招商引资目标任务；</t>
    </r>
    <r>
      <rPr>
        <sz val="12"/>
        <color rgb="FF000000"/>
        <rFont val="Times New Roman"/>
        <charset val="134"/>
      </rPr>
      <t>2.</t>
    </r>
    <r>
      <rPr>
        <sz val="12"/>
        <color rgb="FF000000"/>
        <rFont val="仿宋_GB2312"/>
        <charset val="134"/>
      </rPr>
      <t>赴苏州安徽商会、无锡安徽商会、常州安徽商会、深圳淮北商会、福州安徽商会、无锡市溧阳商会、福州市民营企业商会拜访交流、推介淮北，参加上海淮北商会筹备会，宣传支持行业协会商会在招商引资招才引智工作中更好发挥作用若干措施，充分调动商协会参与</t>
    </r>
    <r>
      <rPr>
        <sz val="12"/>
        <color rgb="FF000000"/>
        <rFont val="Times New Roman"/>
        <charset val="134"/>
      </rPr>
      <t>“</t>
    </r>
    <r>
      <rPr>
        <sz val="12"/>
        <color rgb="FF000000"/>
        <rFont val="仿宋_GB2312"/>
        <charset val="134"/>
      </rPr>
      <t>双招双引</t>
    </r>
    <r>
      <rPr>
        <sz val="12"/>
        <color rgb="FF000000"/>
        <rFont val="Times New Roman"/>
        <charset val="134"/>
      </rPr>
      <t>”</t>
    </r>
    <r>
      <rPr>
        <sz val="12"/>
        <color rgb="FF000000"/>
        <rFont val="仿宋_GB2312"/>
        <charset val="134"/>
      </rPr>
      <t>积极性。</t>
    </r>
  </si>
  <si>
    <r>
      <rPr>
        <sz val="12"/>
        <rFont val="仿宋_GB2312"/>
        <charset val="134"/>
      </rPr>
      <t>全年签约投资亿元以上项目</t>
    </r>
    <r>
      <rPr>
        <sz val="12"/>
        <rFont val="Times New Roman"/>
        <charset val="134"/>
      </rPr>
      <t>190</t>
    </r>
    <r>
      <rPr>
        <sz val="12"/>
        <rFont val="仿宋_GB2312"/>
        <charset val="134"/>
      </rPr>
      <t>个，开工投资亿元以上项目</t>
    </r>
    <r>
      <rPr>
        <sz val="12"/>
        <rFont val="Times New Roman"/>
        <charset val="134"/>
      </rPr>
      <t>160</t>
    </r>
    <r>
      <rPr>
        <sz val="12"/>
        <rFont val="仿宋_GB2312"/>
        <charset val="134"/>
      </rPr>
      <t>个。</t>
    </r>
  </si>
  <si>
    <r>
      <rPr>
        <sz val="12"/>
        <rFont val="Times New Roman"/>
        <charset val="134"/>
      </rPr>
      <t>1.</t>
    </r>
    <r>
      <rPr>
        <sz val="12"/>
        <rFont val="仿宋_GB2312"/>
        <charset val="134"/>
      </rPr>
      <t>制定出台</t>
    </r>
    <r>
      <rPr>
        <sz val="12"/>
        <rFont val="Times New Roman"/>
        <charset val="134"/>
      </rPr>
      <t>2023</t>
    </r>
    <r>
      <rPr>
        <sz val="12"/>
        <rFont val="仿宋_GB2312"/>
        <charset val="134"/>
      </rPr>
      <t>年度招商引资工作考核办法；</t>
    </r>
    <r>
      <rPr>
        <sz val="12"/>
        <rFont val="Times New Roman"/>
        <charset val="134"/>
      </rPr>
      <t>2.</t>
    </r>
    <r>
      <rPr>
        <sz val="12"/>
        <rFont val="仿宋_GB2312"/>
        <charset val="134"/>
      </rPr>
      <t>力争一季度完成签约投资亿元以上项目</t>
    </r>
    <r>
      <rPr>
        <sz val="12"/>
        <rFont val="Times New Roman"/>
        <charset val="134"/>
      </rPr>
      <t>66</t>
    </r>
    <r>
      <rPr>
        <sz val="12"/>
        <rFont val="仿宋_GB2312"/>
        <charset val="134"/>
      </rPr>
      <t>个、开工投资亿元以上项目</t>
    </r>
    <r>
      <rPr>
        <sz val="12"/>
        <rFont val="Times New Roman"/>
        <charset val="134"/>
      </rPr>
      <t>47</t>
    </r>
    <r>
      <rPr>
        <sz val="12"/>
        <rFont val="仿宋_GB2312"/>
        <charset val="134"/>
      </rPr>
      <t>个。</t>
    </r>
  </si>
  <si>
    <r>
      <rPr>
        <sz val="12"/>
        <rFont val="Times New Roman"/>
        <charset val="134"/>
      </rPr>
      <t>1.</t>
    </r>
    <r>
      <rPr>
        <sz val="12"/>
        <rFont val="仿宋_GB2312"/>
        <charset val="134"/>
      </rPr>
      <t>已制定出台《淮北市</t>
    </r>
    <r>
      <rPr>
        <sz val="12"/>
        <rFont val="Times New Roman"/>
        <charset val="134"/>
      </rPr>
      <t>2023</t>
    </r>
    <r>
      <rPr>
        <sz val="12"/>
        <rFont val="仿宋_GB2312"/>
        <charset val="134"/>
      </rPr>
      <t>年度招商引资工作考核办法》；</t>
    </r>
    <r>
      <rPr>
        <sz val="12"/>
        <rFont val="Times New Roman"/>
        <charset val="134"/>
      </rPr>
      <t>2.</t>
    </r>
    <r>
      <rPr>
        <sz val="12"/>
        <rFont val="仿宋_GB2312"/>
        <charset val="134"/>
      </rPr>
      <t>全市一季度各载体单位签约亿元（含）以上项目</t>
    </r>
    <r>
      <rPr>
        <sz val="12"/>
        <rFont val="Times New Roman"/>
        <charset val="134"/>
      </rPr>
      <t>68</t>
    </r>
    <r>
      <rPr>
        <sz val="12"/>
        <rFont val="仿宋_GB2312"/>
        <charset val="134"/>
      </rPr>
      <t>个，申报开工亿元（含）以上项目</t>
    </r>
    <r>
      <rPr>
        <sz val="12"/>
        <rFont val="Times New Roman"/>
        <charset val="134"/>
      </rPr>
      <t>42</t>
    </r>
    <r>
      <rPr>
        <sz val="12"/>
        <rFont val="仿宋_GB2312"/>
        <charset val="134"/>
      </rPr>
      <t>个。</t>
    </r>
  </si>
  <si>
    <t>围绕提升招商队伍专业化水平，联合市委组织部举办全市招商引资专题培训班。</t>
  </si>
  <si>
    <r>
      <rPr>
        <sz val="12"/>
        <color rgb="FF000000"/>
        <rFont val="Times New Roman"/>
        <charset val="134"/>
      </rPr>
      <t>2</t>
    </r>
    <r>
      <rPr>
        <sz val="12"/>
        <color rgb="FF000000"/>
        <rFont val="仿宋_GB2312"/>
        <charset val="134"/>
      </rPr>
      <t>月</t>
    </r>
    <r>
      <rPr>
        <sz val="12"/>
        <color rgb="FF000000"/>
        <rFont val="Times New Roman"/>
        <charset val="134"/>
      </rPr>
      <t>7</t>
    </r>
    <r>
      <rPr>
        <sz val="12"/>
        <color rgb="FF000000"/>
        <rFont val="仿宋_GB2312"/>
        <charset val="134"/>
      </rPr>
      <t>日</t>
    </r>
    <r>
      <rPr>
        <sz val="12"/>
        <color rgb="FF000000"/>
        <rFont val="Times New Roman"/>
        <charset val="134"/>
      </rPr>
      <t>-10</t>
    </r>
    <r>
      <rPr>
        <sz val="12"/>
        <color rgb="FF000000"/>
        <rFont val="仿宋_GB2312"/>
        <charset val="134"/>
      </rPr>
      <t>日联合市委组织部、市委党校举办</t>
    </r>
    <r>
      <rPr>
        <sz val="12"/>
        <color rgb="FF000000"/>
        <rFont val="Times New Roman"/>
        <charset val="134"/>
      </rPr>
      <t>“2023</t>
    </r>
    <r>
      <rPr>
        <sz val="12"/>
        <color rgb="FF000000"/>
        <rFont val="仿宋_GB2312"/>
        <charset val="134"/>
      </rPr>
      <t>年淮北市招商引资专题培训班</t>
    </r>
    <r>
      <rPr>
        <sz val="12"/>
        <color rgb="FF000000"/>
        <rFont val="Times New Roman"/>
        <charset val="134"/>
      </rPr>
      <t>”</t>
    </r>
    <r>
      <rPr>
        <sz val="12"/>
        <color rgb="FF000000"/>
        <rFont val="仿宋_GB2312"/>
        <charset val="134"/>
      </rPr>
      <t>，市直相关部门、各县区、开发园区分管负责同志及招商工作人员等</t>
    </r>
    <r>
      <rPr>
        <sz val="12"/>
        <color rgb="FF000000"/>
        <rFont val="Times New Roman"/>
        <charset val="134"/>
      </rPr>
      <t>180</t>
    </r>
    <r>
      <rPr>
        <sz val="12"/>
        <color rgb="FF000000"/>
        <rFont val="仿宋_GB2312"/>
        <charset val="134"/>
      </rPr>
      <t>余人参加。培训班围绕招商工作方法、</t>
    </r>
    <r>
      <rPr>
        <sz val="12"/>
        <color rgb="FF000000"/>
        <rFont val="Times New Roman"/>
        <charset val="134"/>
      </rPr>
      <t>“</t>
    </r>
    <r>
      <rPr>
        <sz val="12"/>
        <color rgb="FF000000"/>
        <rFont val="仿宋_GB2312"/>
        <charset val="134"/>
      </rPr>
      <t>五群十链</t>
    </r>
    <r>
      <rPr>
        <sz val="12"/>
        <color rgb="FF000000"/>
        <rFont val="Times New Roman"/>
        <charset val="134"/>
      </rPr>
      <t>”</t>
    </r>
    <r>
      <rPr>
        <sz val="12"/>
        <color rgb="FF000000"/>
        <rFont val="仿宋_GB2312"/>
        <charset val="134"/>
      </rPr>
      <t>产业解读、产业人才政策解读、合同谈判注意事项等内容，邀请市内外专家领导进行系统讲解和专题辅导，同时设置经验交流、案例分享、学习研讨、现场观摩考察等环节，全面提升学员理论素养和专业水平。</t>
    </r>
  </si>
  <si>
    <t>积极谋划推动绿金湖商务综合服务中心建设，促进金融服务业集聚集群发展。</t>
  </si>
  <si>
    <t>市建投控股
集团公司</t>
  </si>
  <si>
    <r>
      <rPr>
        <sz val="12"/>
        <color rgb="FF000000"/>
        <rFont val="仿宋_GB2312"/>
        <charset val="134"/>
      </rPr>
      <t>金融</t>
    </r>
    <r>
      <rPr>
        <sz val="12"/>
        <color rgb="FF000000"/>
        <rFont val="Times New Roman"/>
        <charset val="134"/>
      </rPr>
      <t>CAZ</t>
    </r>
    <r>
      <rPr>
        <sz val="12"/>
        <color rgb="FF000000"/>
        <rFont val="仿宋_GB2312"/>
        <charset val="134"/>
      </rPr>
      <t>项目立项备案。</t>
    </r>
  </si>
  <si>
    <r>
      <rPr>
        <sz val="12"/>
        <color rgb="FF000000"/>
        <rFont val="仿宋_GB2312"/>
        <charset val="134"/>
      </rPr>
      <t>已于</t>
    </r>
    <r>
      <rPr>
        <sz val="12"/>
        <color rgb="FF000000"/>
        <rFont val="Times New Roman"/>
        <charset val="134"/>
      </rPr>
      <t>2023</t>
    </r>
    <r>
      <rPr>
        <sz val="12"/>
        <color rgb="FF000000"/>
        <rFont val="仿宋_GB2312"/>
        <charset val="134"/>
      </rPr>
      <t>年</t>
    </r>
    <r>
      <rPr>
        <sz val="12"/>
        <color rgb="FF000000"/>
        <rFont val="Times New Roman"/>
        <charset val="134"/>
      </rPr>
      <t>3</t>
    </r>
    <r>
      <rPr>
        <sz val="12"/>
        <color rgb="FF000000"/>
        <rFont val="仿宋_GB2312"/>
        <charset val="134"/>
      </rPr>
      <t>月</t>
    </r>
    <r>
      <rPr>
        <sz val="12"/>
        <color rgb="FF000000"/>
        <rFont val="Times New Roman"/>
        <charset val="134"/>
      </rPr>
      <t>1</t>
    </r>
    <r>
      <rPr>
        <sz val="12"/>
        <color rgb="FF000000"/>
        <rFont val="仿宋_GB2312"/>
        <charset val="134"/>
      </rPr>
      <t>日完成金融</t>
    </r>
    <r>
      <rPr>
        <sz val="12"/>
        <color rgb="FF000000"/>
        <rFont val="Times New Roman"/>
        <charset val="134"/>
      </rPr>
      <t>CAZ</t>
    </r>
    <r>
      <rPr>
        <sz val="12"/>
        <color rgb="FF000000"/>
        <rFont val="仿宋_GB2312"/>
        <charset val="134"/>
      </rPr>
      <t>项目立项备案。</t>
    </r>
  </si>
  <si>
    <t>围绕大唐电厂旧址片区建设，塑造城市特色文化，牵引城市记忆，让淮北更具底蕴气质。</t>
  </si>
  <si>
    <t>完成项目立项备案、可行性研究。</t>
  </si>
  <si>
    <r>
      <rPr>
        <sz val="12"/>
        <color rgb="FF000000"/>
        <rFont val="仿宋_GB2312"/>
        <charset val="134"/>
      </rPr>
      <t>已在淮北市发展改革委完成项目立项备案，并取得项目备案表；已完成可行性研究，并由咨询单位编制可行性研究报告，报告结论为项目可行。</t>
    </r>
  </si>
  <si>
    <r>
      <rPr>
        <sz val="12"/>
        <color rgb="FF000000"/>
        <rFont val="仿宋_GB2312"/>
        <charset val="134"/>
      </rPr>
      <t>积极推广新能源汽车，加快建设集换电站、充电站、储能站、光伏站为一体的综合站场，布局新建电动汽车充电桩</t>
    </r>
    <r>
      <rPr>
        <sz val="12"/>
        <color rgb="FF000000"/>
        <rFont val="Times New Roman"/>
        <charset val="134"/>
      </rPr>
      <t>1000</t>
    </r>
    <r>
      <rPr>
        <sz val="12"/>
        <color rgb="FF000000"/>
        <rFont val="仿宋_GB2312"/>
        <charset val="134"/>
      </rPr>
      <t>台，方便群众绿色低碳出行。</t>
    </r>
  </si>
  <si>
    <t>市交通投资控股
集团公司</t>
  </si>
  <si>
    <r>
      <rPr>
        <sz val="12"/>
        <color rgb="FF000000"/>
        <rFont val="仿宋_GB2312"/>
        <charset val="134"/>
      </rPr>
      <t>计划一季度布局新建</t>
    </r>
    <r>
      <rPr>
        <sz val="12"/>
        <color rgb="FF000000"/>
        <rFont val="Times New Roman"/>
        <charset val="134"/>
      </rPr>
      <t>200</t>
    </r>
    <r>
      <rPr>
        <sz val="12"/>
        <color rgb="FF000000"/>
        <rFont val="仿宋_GB2312"/>
        <charset val="134"/>
      </rPr>
      <t>台电动汽车充电桩。</t>
    </r>
  </si>
  <si>
    <r>
      <rPr>
        <sz val="12"/>
        <color rgb="FF000000"/>
        <rFont val="仿宋_GB2312"/>
        <charset val="134"/>
      </rPr>
      <t>目前已经建成</t>
    </r>
    <r>
      <rPr>
        <sz val="12"/>
        <color rgb="FF000000"/>
        <rFont val="Times New Roman"/>
        <charset val="134"/>
      </rPr>
      <t>211</t>
    </r>
    <r>
      <rPr>
        <sz val="12"/>
        <color rgb="FF000000"/>
        <rFont val="仿宋_GB2312"/>
        <charset val="134"/>
      </rPr>
      <t>座充电桩，其中</t>
    </r>
    <r>
      <rPr>
        <sz val="12"/>
        <color rgb="FF000000"/>
        <rFont val="Times New Roman"/>
        <charset val="134"/>
      </rPr>
      <t>166</t>
    </r>
    <r>
      <rPr>
        <sz val="12"/>
        <color rgb="FF000000"/>
        <rFont val="仿宋_GB2312"/>
        <charset val="134"/>
      </rPr>
      <t>台已经正式投入运营，</t>
    </r>
    <r>
      <rPr>
        <sz val="12"/>
        <color rgb="FF000000"/>
        <rFont val="Times New Roman"/>
        <charset val="134"/>
      </rPr>
      <t>45</t>
    </r>
    <r>
      <rPr>
        <sz val="12"/>
        <color rgb="FF000000"/>
        <rFont val="仿宋_GB2312"/>
        <charset val="134"/>
      </rPr>
      <t>台已经建成，正在调试中，预计</t>
    </r>
    <r>
      <rPr>
        <sz val="12"/>
        <color rgb="FF000000"/>
        <rFont val="Times New Roman"/>
        <charset val="134"/>
      </rPr>
      <t>4</t>
    </r>
    <r>
      <rPr>
        <sz val="12"/>
        <color rgb="FF000000"/>
        <rFont val="仿宋_GB2312"/>
        <charset val="134"/>
      </rPr>
      <t>月上旬可以投入运营。</t>
    </r>
  </si>
  <si>
    <t>基本确定建设内容、开发模式，融资渠道，开建电力迁改项目。</t>
  </si>
  <si>
    <r>
      <rPr>
        <sz val="12"/>
        <color rgb="FF000000"/>
        <rFont val="仿宋_GB2312"/>
        <charset val="134"/>
      </rPr>
      <t>电力迁改资金已经拨付，工程进度按照计划进行，预计</t>
    </r>
    <r>
      <rPr>
        <sz val="12"/>
        <color rgb="FF000000"/>
        <rFont val="Times New Roman"/>
        <charset val="134"/>
      </rPr>
      <t>6</t>
    </r>
    <r>
      <rPr>
        <sz val="12"/>
        <color rgb="FF000000"/>
        <rFont val="仿宋_GB2312"/>
        <charset val="134"/>
      </rPr>
      <t>月上旬可以竣工；建设内容基本确定组成框架，目前正在编写可研中，开发模式、融资渠道基本确定，采用多渠道融合、长短期搭配的融资架构，在保证现金流稳定的基础上尽可能的降低融资成本。</t>
    </r>
  </si>
  <si>
    <t>充分发挥市产投公司作用，打造三支母基金、两大基金群，培育市场化基金丛林，更好服务企业和产业发展。</t>
  </si>
  <si>
    <r>
      <rPr>
        <sz val="12"/>
        <color theme="1"/>
        <rFont val="仿宋_GB2312"/>
        <charset val="134"/>
      </rPr>
      <t>市</t>
    </r>
    <r>
      <rPr>
        <sz val="12"/>
        <color rgb="FF000000"/>
        <rFont val="仿宋_GB2312"/>
        <charset val="134"/>
      </rPr>
      <t>科技产业投资
发展有限公司</t>
    </r>
  </si>
  <si>
    <t>围绕“五群十链”主导产业，确立三支母基金（分别是投资促进母基金、产业扶持母基金、天使母基金）、两个基金群（分别是产业基金群、天使基金群）的组建方案。</t>
  </si>
  <si>
    <r>
      <rPr>
        <sz val="12"/>
        <color rgb="FF000000"/>
        <rFont val="仿宋_GB2312"/>
        <charset val="134"/>
      </rPr>
      <t>对接了安徽省碳中和母基金的智慧新能源壹号基金、新材料产业基金母基金、新能源汽车和智能网联汽车产业主题基金等多家子基金管理人。目前已有五家子基金管理人报送基金组建方案。</t>
    </r>
  </si>
  <si>
    <r>
      <rPr>
        <sz val="12"/>
        <color rgb="FF000000"/>
        <rFont val="仿宋_GB2312"/>
        <charset val="134"/>
      </rPr>
      <t>实施困难重度残疾人家庭无障碍改造</t>
    </r>
    <r>
      <rPr>
        <sz val="12"/>
        <color rgb="FF000000"/>
        <rFont val="Times New Roman"/>
        <charset val="134"/>
      </rPr>
      <t>900</t>
    </r>
    <r>
      <rPr>
        <sz val="12"/>
        <color rgb="FF000000"/>
        <rFont val="仿宋_GB2312"/>
        <charset val="134"/>
      </rPr>
      <t>户。</t>
    </r>
  </si>
  <si>
    <t>市残疾人联合会</t>
  </si>
  <si>
    <r>
      <rPr>
        <sz val="12"/>
        <color rgb="FF000000"/>
        <rFont val="Times New Roman"/>
        <charset val="134"/>
      </rPr>
      <t>1.</t>
    </r>
    <r>
      <rPr>
        <sz val="12"/>
        <color rgb="FF000000"/>
        <rFont val="仿宋_GB2312"/>
        <charset val="134"/>
      </rPr>
      <t>召开</t>
    </r>
    <r>
      <rPr>
        <sz val="12"/>
        <color rgb="FF000000"/>
        <rFont val="Times New Roman"/>
        <charset val="134"/>
      </rPr>
      <t>2023</t>
    </r>
    <r>
      <rPr>
        <sz val="12"/>
        <color rgb="FF000000"/>
        <rFont val="仿宋_GB2312"/>
        <charset val="134"/>
      </rPr>
      <t>年度淮北市困难重度残疾人家庭无障碍改造工作部署会议，通报各县区</t>
    </r>
    <r>
      <rPr>
        <sz val="12"/>
        <color rgb="FF000000"/>
        <rFont val="Times New Roman"/>
        <charset val="134"/>
      </rPr>
      <t>2022</t>
    </r>
    <r>
      <rPr>
        <sz val="12"/>
        <color rgb="FF000000"/>
        <rFont val="仿宋_GB2312"/>
        <charset val="134"/>
      </rPr>
      <t>年度困难重度残疾人家庭无障碍改造工作总体情况，反馈各县区此项工作存在的问题，提出整改意见，</t>
    </r>
    <r>
      <rPr>
        <sz val="12"/>
        <color rgb="FF000000"/>
        <rFont val="Times New Roman"/>
        <charset val="134"/>
      </rPr>
      <t>3</t>
    </r>
    <r>
      <rPr>
        <sz val="12"/>
        <color rgb="FF000000"/>
        <rFont val="仿宋_GB2312"/>
        <charset val="134"/>
      </rPr>
      <t>月</t>
    </r>
    <r>
      <rPr>
        <sz val="12"/>
        <color rgb="FF000000"/>
        <rFont val="Times New Roman"/>
        <charset val="134"/>
      </rPr>
      <t>20</t>
    </r>
    <r>
      <rPr>
        <sz val="12"/>
        <color rgb="FF000000"/>
        <rFont val="仿宋_GB2312"/>
        <charset val="134"/>
      </rPr>
      <t>日前完成整改；</t>
    </r>
    <r>
      <rPr>
        <sz val="12"/>
        <color rgb="FF000000"/>
        <rFont val="Times New Roman"/>
        <charset val="134"/>
      </rPr>
      <t>2.</t>
    </r>
    <r>
      <rPr>
        <sz val="12"/>
        <color rgb="FF000000"/>
        <rFont val="仿宋_GB2312"/>
        <charset val="134"/>
      </rPr>
      <t>统筹协调各县区</t>
    </r>
    <r>
      <rPr>
        <sz val="12"/>
        <color rgb="FF000000"/>
        <rFont val="Times New Roman"/>
        <charset val="134"/>
      </rPr>
      <t>2023</t>
    </r>
    <r>
      <rPr>
        <sz val="12"/>
        <color rgb="FF000000"/>
        <rFont val="仿宋_GB2312"/>
        <charset val="134"/>
      </rPr>
      <t>年度困难重度残疾人家庭无障碍改造户数的摸底核查，通过比对中残联下达任务数，摸底</t>
    </r>
    <r>
      <rPr>
        <sz val="12"/>
        <color rgb="FF000000"/>
        <rFont val="Times New Roman"/>
        <charset val="134"/>
      </rPr>
      <t>2023</t>
    </r>
    <r>
      <rPr>
        <sz val="12"/>
        <color rgb="FF000000"/>
        <rFont val="仿宋_GB2312"/>
        <charset val="134"/>
      </rPr>
      <t>年度实际符合改造需求户数，明确改造任务；</t>
    </r>
    <r>
      <rPr>
        <sz val="12"/>
        <color rgb="FF000000"/>
        <rFont val="Times New Roman"/>
        <charset val="134"/>
      </rPr>
      <t>3.</t>
    </r>
    <r>
      <rPr>
        <sz val="12"/>
        <color rgb="FF000000"/>
        <rFont val="仿宋_GB2312"/>
        <charset val="134"/>
      </rPr>
      <t>做好中央彩票公益金及省市配套资金的下拨。</t>
    </r>
  </si>
  <si>
    <r>
      <rPr>
        <sz val="12"/>
        <color rgb="FF000000"/>
        <rFont val="Times New Roman"/>
        <charset val="134"/>
      </rPr>
      <t>1.2023</t>
    </r>
    <r>
      <rPr>
        <sz val="12"/>
        <color rgb="FF000000"/>
        <rFont val="仿宋_GB2312"/>
        <charset val="134"/>
      </rPr>
      <t>年</t>
    </r>
    <r>
      <rPr>
        <sz val="12"/>
        <color rgb="FF000000"/>
        <rFont val="Times New Roman"/>
        <charset val="134"/>
      </rPr>
      <t>3</t>
    </r>
    <r>
      <rPr>
        <sz val="12"/>
        <color rgb="FF000000"/>
        <rFont val="仿宋_GB2312"/>
        <charset val="134"/>
      </rPr>
      <t>月</t>
    </r>
    <r>
      <rPr>
        <sz val="12"/>
        <color rgb="FF000000"/>
        <rFont val="Times New Roman"/>
        <charset val="134"/>
      </rPr>
      <t>8</t>
    </r>
    <r>
      <rPr>
        <sz val="12"/>
        <color rgb="FF000000"/>
        <rFont val="仿宋_GB2312"/>
        <charset val="134"/>
      </rPr>
      <t>日召开</t>
    </r>
    <r>
      <rPr>
        <sz val="12"/>
        <color rgb="FF000000"/>
        <rFont val="Times New Roman"/>
        <charset val="134"/>
      </rPr>
      <t>2023</t>
    </r>
    <r>
      <rPr>
        <sz val="12"/>
        <color rgb="FF000000"/>
        <rFont val="仿宋_GB2312"/>
        <charset val="134"/>
      </rPr>
      <t>年度淮北市困难重度残疾人家庭无障碍改造工作部署会议，通报各县区</t>
    </r>
    <r>
      <rPr>
        <sz val="12"/>
        <color rgb="FF000000"/>
        <rFont val="Times New Roman"/>
        <charset val="134"/>
      </rPr>
      <t>2022</t>
    </r>
    <r>
      <rPr>
        <sz val="12"/>
        <color rgb="FF000000"/>
        <rFont val="仿宋_GB2312"/>
        <charset val="134"/>
      </rPr>
      <t>年度困难重度残疾人家庭无障碍改造工作总体情况；</t>
    </r>
    <r>
      <rPr>
        <sz val="12"/>
        <color rgb="FF000000"/>
        <rFont val="Times New Roman"/>
        <charset val="134"/>
      </rPr>
      <t>2.3</t>
    </r>
    <r>
      <rPr>
        <sz val="12"/>
        <color rgb="FF000000"/>
        <rFont val="仿宋_GB2312"/>
        <charset val="134"/>
      </rPr>
      <t>月</t>
    </r>
    <r>
      <rPr>
        <sz val="12"/>
        <color rgb="FF000000"/>
        <rFont val="Times New Roman"/>
        <charset val="134"/>
      </rPr>
      <t>20</t>
    </r>
    <r>
      <rPr>
        <sz val="12"/>
        <color rgb="FF000000"/>
        <rFont val="仿宋_GB2312"/>
        <charset val="134"/>
      </rPr>
      <t>日各县区完成</t>
    </r>
    <r>
      <rPr>
        <sz val="12"/>
        <color rgb="FF000000"/>
        <rFont val="Times New Roman"/>
        <charset val="134"/>
      </rPr>
      <t>2022</t>
    </r>
    <r>
      <rPr>
        <sz val="12"/>
        <color rgb="FF000000"/>
        <rFont val="仿宋_GB2312"/>
        <charset val="134"/>
      </rPr>
      <t>年度困难重度残疾人家庭无障碍改造问题整改；</t>
    </r>
    <r>
      <rPr>
        <sz val="12"/>
        <color rgb="FF000000"/>
        <rFont val="Times New Roman"/>
        <charset val="134"/>
      </rPr>
      <t>3.</t>
    </r>
    <r>
      <rPr>
        <sz val="12"/>
        <color rgb="FF000000"/>
        <rFont val="仿宋_GB2312"/>
        <charset val="134"/>
      </rPr>
      <t>已完成全面</t>
    </r>
    <r>
      <rPr>
        <sz val="12"/>
        <color rgb="FF000000"/>
        <rFont val="Times New Roman"/>
        <charset val="134"/>
      </rPr>
      <t>1200</t>
    </r>
    <r>
      <rPr>
        <sz val="12"/>
        <color rgb="FF000000"/>
        <rFont val="仿宋_GB2312"/>
        <charset val="134"/>
      </rPr>
      <t>户有需求改造的困难重度残疾人家庭无障碍改造户数的摸底调查；</t>
    </r>
    <r>
      <rPr>
        <sz val="12"/>
        <color rgb="FF000000"/>
        <rFont val="Times New Roman"/>
        <charset val="134"/>
      </rPr>
      <t>4.</t>
    </r>
    <r>
      <rPr>
        <sz val="12"/>
        <color rgb="FF000000"/>
        <rFont val="仿宋_GB2312"/>
        <charset val="134"/>
      </rPr>
      <t>划拨无障碍改造资金</t>
    </r>
    <r>
      <rPr>
        <sz val="12"/>
        <color rgb="FF000000"/>
        <rFont val="Times New Roman"/>
        <charset val="134"/>
      </rPr>
      <t>493.2</t>
    </r>
    <r>
      <rPr>
        <sz val="12"/>
        <color rgb="FF000000"/>
        <rFont val="仿宋_GB2312"/>
        <charset val="134"/>
      </rPr>
      <t>万元（中央彩金资金</t>
    </r>
    <r>
      <rPr>
        <sz val="12"/>
        <color rgb="FF000000"/>
        <rFont val="Times New Roman"/>
        <charset val="134"/>
      </rPr>
      <t>420</t>
    </r>
    <r>
      <rPr>
        <sz val="12"/>
        <color rgb="FF000000"/>
        <rFont val="仿宋_GB2312"/>
        <charset val="134"/>
      </rPr>
      <t>万元、市级配套资金</t>
    </r>
    <r>
      <rPr>
        <sz val="12"/>
        <color rgb="FF000000"/>
        <rFont val="Times New Roman"/>
        <charset val="134"/>
      </rPr>
      <t>70</t>
    </r>
    <r>
      <rPr>
        <sz val="12"/>
        <color rgb="FF000000"/>
        <rFont val="仿宋_GB2312"/>
        <charset val="134"/>
      </rPr>
      <t>万元）。</t>
    </r>
  </si>
  <si>
    <r>
      <rPr>
        <sz val="12"/>
        <color rgb="FF000000"/>
        <rFont val="仿宋_GB2312"/>
        <charset val="134"/>
      </rPr>
      <t>加大农村寄递物流体系建设，建成</t>
    </r>
    <r>
      <rPr>
        <sz val="12"/>
        <color rgb="FF000000"/>
        <rFont val="Times New Roman"/>
        <charset val="134"/>
      </rPr>
      <t>20</t>
    </r>
    <r>
      <rPr>
        <sz val="12"/>
        <color rgb="FF000000"/>
        <rFont val="仿宋_GB2312"/>
        <charset val="134"/>
      </rPr>
      <t>个市级示范站点。</t>
    </r>
  </si>
  <si>
    <t>市邮政管理局</t>
  </si>
  <si>
    <r>
      <rPr>
        <sz val="12"/>
        <color rgb="FF000000"/>
        <rFont val="仿宋_GB2312"/>
        <charset val="134"/>
      </rPr>
      <t>完成</t>
    </r>
    <r>
      <rPr>
        <sz val="12"/>
        <color rgb="FF000000"/>
        <rFont val="Times New Roman"/>
        <charset val="134"/>
      </rPr>
      <t>3</t>
    </r>
    <r>
      <rPr>
        <sz val="12"/>
        <color rgb="FF000000"/>
        <rFont val="仿宋_GB2312"/>
        <charset val="134"/>
      </rPr>
      <t>个示范点。</t>
    </r>
  </si>
  <si>
    <r>
      <rPr>
        <sz val="12"/>
        <color rgb="FF000000"/>
        <rFont val="仿宋_GB2312"/>
        <charset val="134"/>
      </rPr>
      <t>市邮政管理局积极推进村级寄递物流综合服务示范站点建设，</t>
    </r>
    <r>
      <rPr>
        <sz val="12"/>
        <color rgb="FF000000"/>
        <rFont val="Times New Roman"/>
        <charset val="134"/>
      </rPr>
      <t>2023</t>
    </r>
    <r>
      <rPr>
        <sz val="12"/>
        <color rgb="FF000000"/>
        <rFont val="仿宋_GB2312"/>
        <charset val="134"/>
      </rPr>
      <t>年一季度共建设示范点</t>
    </r>
    <r>
      <rPr>
        <sz val="12"/>
        <color rgb="FF000000"/>
        <rFont val="Times New Roman"/>
        <charset val="134"/>
      </rPr>
      <t>3</t>
    </r>
    <r>
      <rPr>
        <sz val="12"/>
        <color rgb="FF000000"/>
        <rFont val="仿宋_GB2312"/>
        <charset val="134"/>
      </rPr>
      <t>个，分别为：濉溪中通百善一部末端网点（濉溪县百善镇）、淮北申通蔡里街末端网点（烈山区烈山镇）、淮北中通宋疃末端网点（烈山区宋疃镇）</t>
    </r>
  </si>
  <si>
    <t>推动淮北职业技术学院向技能型高水平大学建设迈进。</t>
  </si>
  <si>
    <t>淮北职业技术
学院</t>
  </si>
  <si>
    <t>聚焦高水平大学建设标准，积极申报安徽省“双高计划”学校和专业群；进一步落实职业教育类型定位，加快标志性成果建设，促进学院办学水平整体提升。坚持“立足地方、依靠地方、服务地方”的发展思路，优化分类招生专业结构。</t>
  </si>
  <si>
    <r>
      <rPr>
        <sz val="12"/>
        <color rgb="FF000000"/>
        <rFont val="仿宋_GB2312"/>
        <charset val="134"/>
      </rPr>
      <t>成立淮北职业技术学院地方技能型高水平大学建设工作领导小组，</t>
    </r>
    <r>
      <rPr>
        <sz val="12"/>
        <color rgb="FF000000"/>
        <rFont val="Times New Roman"/>
        <charset val="134"/>
      </rPr>
      <t>2</t>
    </r>
    <r>
      <rPr>
        <sz val="12"/>
        <color rgb="FF000000"/>
        <rFont val="仿宋_GB2312"/>
        <charset val="134"/>
      </rPr>
      <t>月</t>
    </r>
    <r>
      <rPr>
        <sz val="12"/>
        <color rgb="FF000000"/>
        <rFont val="Times New Roman"/>
        <charset val="134"/>
      </rPr>
      <t>15</t>
    </r>
    <r>
      <rPr>
        <sz val="12"/>
        <color rgb="FF000000"/>
        <rFont val="仿宋_GB2312"/>
        <charset val="134"/>
      </rPr>
      <t>日向安徽省教育厅报送了我院申报安徽省</t>
    </r>
    <r>
      <rPr>
        <sz val="12"/>
        <color rgb="FF000000"/>
        <rFont val="Times New Roman"/>
        <charset val="134"/>
      </rPr>
      <t>“</t>
    </r>
    <r>
      <rPr>
        <sz val="12"/>
        <color rgb="FF000000"/>
        <rFont val="仿宋_GB2312"/>
        <charset val="134"/>
      </rPr>
      <t>双高计划</t>
    </r>
    <r>
      <rPr>
        <sz val="12"/>
        <color rgb="FF000000"/>
        <rFont val="Times New Roman"/>
        <charset val="134"/>
      </rPr>
      <t>”</t>
    </r>
    <r>
      <rPr>
        <sz val="12"/>
        <color rgb="FF000000"/>
        <rFont val="仿宋_GB2312"/>
        <charset val="134"/>
      </rPr>
      <t>学校和专业群一系列材料，</t>
    </r>
    <r>
      <rPr>
        <sz val="12"/>
        <color rgb="FF000000"/>
        <rFont val="Times New Roman"/>
        <charset val="134"/>
      </rPr>
      <t>3</t>
    </r>
    <r>
      <rPr>
        <sz val="12"/>
        <color rgb="FF000000"/>
        <rFont val="仿宋_GB2312"/>
        <charset val="134"/>
      </rPr>
      <t>月</t>
    </r>
    <r>
      <rPr>
        <sz val="12"/>
        <color rgb="FF000000"/>
        <rFont val="Times New Roman"/>
        <charset val="134"/>
      </rPr>
      <t>3</t>
    </r>
    <r>
      <rPr>
        <sz val="12"/>
        <color rgb="FF000000"/>
        <rFont val="仿宋_GB2312"/>
        <charset val="134"/>
      </rPr>
      <t>日报送了地方技能型高水平大学中期检查材料；召开教学工作会议以</t>
    </r>
    <r>
      <rPr>
        <sz val="12"/>
        <color rgb="FF000000"/>
        <rFont val="Times New Roman"/>
        <charset val="134"/>
      </rPr>
      <t>“</t>
    </r>
    <r>
      <rPr>
        <sz val="12"/>
        <color rgb="FF000000"/>
        <rFont val="仿宋_GB2312"/>
        <charset val="134"/>
      </rPr>
      <t>课堂教学改革</t>
    </r>
    <r>
      <rPr>
        <sz val="12"/>
        <color rgb="FF000000"/>
        <rFont val="Times New Roman"/>
        <charset val="134"/>
      </rPr>
      <t>”</t>
    </r>
    <r>
      <rPr>
        <sz val="12"/>
        <color rgb="FF000000"/>
        <rFont val="仿宋_GB2312"/>
        <charset val="134"/>
      </rPr>
      <t>为突破，进一步规范教学管理，深化</t>
    </r>
    <r>
      <rPr>
        <sz val="12"/>
        <color rgb="FF000000"/>
        <rFont val="Times New Roman"/>
        <charset val="134"/>
      </rPr>
      <t>“</t>
    </r>
    <r>
      <rPr>
        <sz val="12"/>
        <color rgb="FF000000"/>
        <rFont val="仿宋_GB2312"/>
        <charset val="134"/>
      </rPr>
      <t>三教</t>
    </r>
    <r>
      <rPr>
        <sz val="12"/>
        <color rgb="FF000000"/>
        <rFont val="Times New Roman"/>
        <charset val="134"/>
      </rPr>
      <t>”</t>
    </r>
    <r>
      <rPr>
        <sz val="12"/>
        <color rgb="FF000000"/>
        <rFont val="仿宋_GB2312"/>
        <charset val="134"/>
      </rPr>
      <t>改革，加强专业建设和课程建设，不断提高人才培养质量；召开多次专项会议积极谋划</t>
    </r>
    <r>
      <rPr>
        <sz val="12"/>
        <color rgb="FF000000"/>
        <rFont val="Times New Roman"/>
        <charset val="134"/>
      </rPr>
      <t>2023</t>
    </r>
    <r>
      <rPr>
        <sz val="12"/>
        <color rgb="FF000000"/>
        <rFont val="仿宋_GB2312"/>
        <charset val="134"/>
      </rPr>
      <t>年分类招生考试。</t>
    </r>
  </si>
  <si>
    <t>开工建设相山污水处理厂项目。</t>
  </si>
  <si>
    <t>相山区政府</t>
  </si>
  <si>
    <t>启动项目建设，确定设备选型及品牌。</t>
  </si>
  <si>
    <r>
      <rPr>
        <sz val="12"/>
        <color rgb="FF000000"/>
        <rFont val="仿宋_GB2312"/>
        <charset val="134"/>
      </rPr>
      <t>项目已开工建设，设备选型及品牌已确定。</t>
    </r>
    <r>
      <rPr>
        <sz val="12"/>
        <color rgb="FF000000"/>
        <rFont val="Times New Roman"/>
        <charset val="134"/>
      </rPr>
      <t xml:space="preserve">
</t>
    </r>
    <r>
      <rPr>
        <sz val="12"/>
        <color rgb="FF000000"/>
        <rFont val="仿宋_GB2312"/>
        <charset val="134"/>
      </rPr>
      <t>一、土建部分：</t>
    </r>
    <r>
      <rPr>
        <sz val="12"/>
        <color rgb="FF000000"/>
        <rFont val="Times New Roman"/>
        <charset val="134"/>
      </rPr>
      <t>1.</t>
    </r>
    <r>
      <rPr>
        <sz val="12"/>
        <color rgb="FF000000"/>
        <rFont val="仿宋_GB2312"/>
        <charset val="134"/>
      </rPr>
      <t>综合楼主体已完成，水电预埋完成</t>
    </r>
    <r>
      <rPr>
        <sz val="12"/>
        <color rgb="FF000000"/>
        <rFont val="Times New Roman"/>
        <charset val="134"/>
      </rPr>
      <t>100%</t>
    </r>
    <r>
      <rPr>
        <sz val="12"/>
        <color rgb="FF000000"/>
        <rFont val="仿宋_GB2312"/>
        <charset val="134"/>
      </rPr>
      <t>，填充墙斜砖填充完成</t>
    </r>
    <r>
      <rPr>
        <sz val="12"/>
        <color rgb="FF000000"/>
        <rFont val="Times New Roman"/>
        <charset val="134"/>
      </rPr>
      <t>100%</t>
    </r>
    <r>
      <rPr>
        <sz val="12"/>
        <color rgb="FF000000"/>
        <rFont val="仿宋_GB2312"/>
        <charset val="134"/>
      </rPr>
      <t>；</t>
    </r>
    <r>
      <rPr>
        <sz val="12"/>
        <color rgb="FF000000"/>
        <rFont val="Times New Roman"/>
        <charset val="134"/>
      </rPr>
      <t>2.</t>
    </r>
    <r>
      <rPr>
        <sz val="12"/>
        <color rgb="FF000000"/>
        <rFont val="仿宋_GB2312"/>
        <charset val="134"/>
      </rPr>
      <t>水解酸化组合池土方开挖完成</t>
    </r>
    <r>
      <rPr>
        <sz val="12"/>
        <color rgb="FF000000"/>
        <rFont val="Times New Roman"/>
        <charset val="134"/>
      </rPr>
      <t>65%;</t>
    </r>
    <r>
      <rPr>
        <sz val="12"/>
        <color rgb="FF000000"/>
        <rFont val="仿宋_GB2312"/>
        <charset val="134"/>
      </rPr>
      <t>管桩钢筋施工完成</t>
    </r>
    <r>
      <rPr>
        <sz val="12"/>
        <color rgb="FF000000"/>
        <rFont val="Times New Roman"/>
        <charset val="134"/>
      </rPr>
      <t>7%;</t>
    </r>
    <r>
      <rPr>
        <sz val="12"/>
        <color rgb="FF000000"/>
        <rFont val="仿宋_GB2312"/>
        <charset val="134"/>
      </rPr>
      <t>管桩混凝土浇筑完成</t>
    </r>
    <r>
      <rPr>
        <sz val="12"/>
        <color rgb="FF000000"/>
        <rFont val="Times New Roman"/>
        <charset val="134"/>
      </rPr>
      <t>7%;3.</t>
    </r>
    <r>
      <rPr>
        <sz val="12"/>
        <color rgb="FF000000"/>
        <rFont val="仿宋_GB2312"/>
        <charset val="134"/>
      </rPr>
      <t>综合加药间，土方回填</t>
    </r>
    <r>
      <rPr>
        <sz val="12"/>
        <color rgb="FF000000"/>
        <rFont val="Times New Roman"/>
        <charset val="134"/>
      </rPr>
      <t>100%</t>
    </r>
    <r>
      <rPr>
        <sz val="12"/>
        <color rgb="FF000000"/>
        <rFont val="仿宋_GB2312"/>
        <charset val="134"/>
      </rPr>
      <t>；</t>
    </r>
    <r>
      <rPr>
        <sz val="12"/>
        <color rgb="FF000000"/>
        <rFont val="Times New Roman"/>
        <charset val="134"/>
      </rPr>
      <t>4.</t>
    </r>
    <r>
      <rPr>
        <sz val="12"/>
        <color rgb="FF000000"/>
        <rFont val="仿宋_GB2312"/>
        <charset val="134"/>
      </rPr>
      <t>仓库机修间，土方回填</t>
    </r>
    <r>
      <rPr>
        <sz val="12"/>
        <color rgb="FF000000"/>
        <rFont val="Times New Roman"/>
        <charset val="134"/>
      </rPr>
      <t>100%</t>
    </r>
    <r>
      <rPr>
        <sz val="12"/>
        <color rgb="FF000000"/>
        <rFont val="仿宋_GB2312"/>
        <charset val="134"/>
      </rPr>
      <t>；</t>
    </r>
    <r>
      <rPr>
        <sz val="12"/>
        <color rgb="FF000000"/>
        <rFont val="Times New Roman"/>
        <charset val="134"/>
      </rPr>
      <t>5.</t>
    </r>
    <r>
      <rPr>
        <sz val="12"/>
        <color rgb="FF000000"/>
        <rFont val="仿宋_GB2312"/>
        <charset val="134"/>
      </rPr>
      <t>粗格栅水池</t>
    </r>
    <r>
      <rPr>
        <sz val="12"/>
        <color rgb="FF000000"/>
        <rFont val="Times New Roman"/>
        <charset val="134"/>
      </rPr>
      <t>-4.9</t>
    </r>
    <r>
      <rPr>
        <sz val="12"/>
        <color rgb="FF000000"/>
        <rFont val="仿宋_GB2312"/>
        <charset val="134"/>
      </rPr>
      <t>米以下外架拆除完成</t>
    </r>
    <r>
      <rPr>
        <sz val="12"/>
        <color rgb="FF000000"/>
        <rFont val="Times New Roman"/>
        <charset val="134"/>
      </rPr>
      <t>100%</t>
    </r>
    <r>
      <rPr>
        <sz val="12"/>
        <color rgb="FF000000"/>
        <rFont val="仿宋_GB2312"/>
        <charset val="134"/>
      </rPr>
      <t>，内架拆除</t>
    </r>
    <r>
      <rPr>
        <sz val="12"/>
        <color rgb="FF000000"/>
        <rFont val="Times New Roman"/>
        <charset val="134"/>
      </rPr>
      <t>100</t>
    </r>
    <r>
      <rPr>
        <sz val="12"/>
        <color rgb="FF000000"/>
        <rFont val="仿宋_GB2312"/>
        <charset val="134"/>
      </rPr>
      <t>％；</t>
    </r>
    <r>
      <rPr>
        <sz val="12"/>
        <color rgb="FF000000"/>
        <rFont val="Times New Roman"/>
        <charset val="134"/>
      </rPr>
      <t>6.</t>
    </r>
    <r>
      <rPr>
        <sz val="12"/>
        <color rgb="FF000000"/>
        <rFont val="仿宋_GB2312"/>
        <charset val="134"/>
      </rPr>
      <t>调节事故池桩基施工完成</t>
    </r>
    <r>
      <rPr>
        <sz val="12"/>
        <color rgb="FF000000"/>
        <rFont val="Times New Roman"/>
        <charset val="134"/>
      </rPr>
      <t>50%</t>
    </r>
    <r>
      <rPr>
        <sz val="12"/>
        <color rgb="FF000000"/>
        <rFont val="仿宋_GB2312"/>
        <charset val="134"/>
      </rPr>
      <t>。</t>
    </r>
    <r>
      <rPr>
        <sz val="12"/>
        <color rgb="FF000000"/>
        <rFont val="Times New Roman"/>
        <charset val="134"/>
      </rPr>
      <t xml:space="preserve">
</t>
    </r>
    <r>
      <rPr>
        <sz val="12"/>
        <color rgb="FF000000"/>
        <rFont val="仿宋_GB2312"/>
        <charset val="134"/>
      </rPr>
      <t>二、设备部分：</t>
    </r>
    <r>
      <rPr>
        <sz val="12"/>
        <color rgb="FF000000"/>
        <rFont val="Times New Roman"/>
        <charset val="134"/>
      </rPr>
      <t>2023</t>
    </r>
    <r>
      <rPr>
        <sz val="12"/>
        <color rgb="FF000000"/>
        <rFont val="仿宋_GB2312"/>
        <charset val="134"/>
      </rPr>
      <t>年</t>
    </r>
    <r>
      <rPr>
        <sz val="12"/>
        <color rgb="FF000000"/>
        <rFont val="Times New Roman"/>
        <charset val="134"/>
      </rPr>
      <t>1</t>
    </r>
    <r>
      <rPr>
        <sz val="12"/>
        <color rgb="FF000000"/>
        <rFont val="仿宋_GB2312"/>
        <charset val="134"/>
      </rPr>
      <t>月和</t>
    </r>
    <r>
      <rPr>
        <sz val="12"/>
        <color rgb="FF000000"/>
        <rFont val="Times New Roman"/>
        <charset val="134"/>
      </rPr>
      <t>3</t>
    </r>
    <r>
      <rPr>
        <sz val="12"/>
        <color rgb="FF000000"/>
        <rFont val="仿宋_GB2312"/>
        <charset val="134"/>
      </rPr>
      <t>月，经过两次设备厂家及应用案例现场实地考察，主要设备选型及品牌已确定。关键设备如潜水泵等采用赛莱默等国际一线品牌，其余设备如板框压滤机等采用上海同臣等国内一线品牌。</t>
    </r>
  </si>
  <si>
    <t>加快淮北理工学院二期建设。</t>
  </si>
  <si>
    <t>杜集区政府</t>
  </si>
  <si>
    <r>
      <rPr>
        <sz val="12"/>
        <color rgb="FF000000"/>
        <rFont val="Times New Roman"/>
        <charset val="134"/>
      </rPr>
      <t>1.</t>
    </r>
    <r>
      <rPr>
        <sz val="12"/>
        <color theme="1"/>
        <rFont val="仿宋_GB2312"/>
        <charset val="134"/>
      </rPr>
      <t>行政楼及实训楼</t>
    </r>
    <r>
      <rPr>
        <sz val="12"/>
        <color theme="1"/>
        <rFont val="Times New Roman"/>
        <charset val="134"/>
      </rPr>
      <t>01</t>
    </r>
    <r>
      <rPr>
        <sz val="12"/>
        <color theme="1"/>
        <rFont val="宋体"/>
        <charset val="134"/>
      </rPr>
      <t>，</t>
    </r>
    <r>
      <rPr>
        <sz val="12"/>
        <color theme="1"/>
        <rFont val="Times New Roman"/>
        <charset val="134"/>
      </rPr>
      <t>68000</t>
    </r>
    <r>
      <rPr>
        <sz val="12"/>
        <color theme="1"/>
        <rFont val="宋体"/>
        <charset val="134"/>
      </rPr>
      <t>㎡</t>
    </r>
    <r>
      <rPr>
        <sz val="12"/>
        <color theme="1"/>
        <rFont val="仿宋_GB2312"/>
        <charset val="134"/>
      </rPr>
      <t>封顶</t>
    </r>
    <r>
      <rPr>
        <sz val="12"/>
        <color theme="1"/>
        <rFont val="宋体"/>
        <charset val="134"/>
      </rPr>
      <t>；</t>
    </r>
    <r>
      <rPr>
        <sz val="12"/>
        <color theme="1"/>
        <rFont val="Times New Roman"/>
        <charset val="134"/>
      </rPr>
      <t>2.</t>
    </r>
    <r>
      <rPr>
        <sz val="12"/>
        <color theme="1"/>
        <rFont val="仿宋_GB2312"/>
        <charset val="134"/>
      </rPr>
      <t>教师宿舍楼</t>
    </r>
    <r>
      <rPr>
        <sz val="12"/>
        <color theme="1"/>
        <rFont val="Times New Roman"/>
        <charset val="134"/>
      </rPr>
      <t>03</t>
    </r>
    <r>
      <rPr>
        <sz val="12"/>
        <color theme="1"/>
        <rFont val="宋体"/>
        <charset val="134"/>
      </rPr>
      <t>，</t>
    </r>
    <r>
      <rPr>
        <sz val="12"/>
        <color theme="1"/>
        <rFont val="Times New Roman"/>
        <charset val="134"/>
      </rPr>
      <t>12000</t>
    </r>
    <r>
      <rPr>
        <sz val="12"/>
        <color theme="1"/>
        <rFont val="宋体"/>
        <charset val="134"/>
      </rPr>
      <t>㎡</t>
    </r>
    <r>
      <rPr>
        <sz val="12"/>
        <color theme="1"/>
        <rFont val="仿宋_GB2312"/>
        <charset val="134"/>
      </rPr>
      <t>封顶</t>
    </r>
    <r>
      <rPr>
        <sz val="12"/>
        <color theme="1"/>
        <rFont val="宋体"/>
        <charset val="134"/>
      </rPr>
      <t>；</t>
    </r>
    <r>
      <rPr>
        <sz val="12"/>
        <color theme="1"/>
        <rFont val="Times New Roman"/>
        <charset val="134"/>
      </rPr>
      <t>3.</t>
    </r>
    <r>
      <rPr>
        <sz val="12"/>
        <color theme="1"/>
        <rFont val="仿宋_GB2312"/>
        <charset val="134"/>
      </rPr>
      <t>留学生宿舍</t>
    </r>
    <r>
      <rPr>
        <sz val="12"/>
        <color theme="1"/>
        <rFont val="Times New Roman"/>
        <charset val="134"/>
      </rPr>
      <t>01,</t>
    </r>
    <r>
      <rPr>
        <sz val="12"/>
        <color theme="1"/>
        <rFont val="仿宋_GB2312"/>
        <charset val="134"/>
      </rPr>
      <t>约</t>
    </r>
    <r>
      <rPr>
        <sz val="12"/>
        <color theme="1"/>
        <rFont val="Times New Roman"/>
        <charset val="134"/>
      </rPr>
      <t>26000</t>
    </r>
    <r>
      <rPr>
        <sz val="12"/>
        <color theme="1"/>
        <rFont val="宋体"/>
        <charset val="134"/>
      </rPr>
      <t>㎡，</t>
    </r>
    <r>
      <rPr>
        <sz val="12"/>
        <color theme="1"/>
        <rFont val="仿宋_GB2312"/>
        <charset val="134"/>
      </rPr>
      <t>已建设到五层；</t>
    </r>
    <r>
      <rPr>
        <sz val="12"/>
        <color theme="1"/>
        <rFont val="Times New Roman"/>
        <charset val="134"/>
      </rPr>
      <t>4.</t>
    </r>
    <r>
      <rPr>
        <sz val="12"/>
        <color theme="1"/>
        <rFont val="仿宋_GB2312"/>
        <charset val="134"/>
      </rPr>
      <t>大门主体完工；</t>
    </r>
    <r>
      <rPr>
        <sz val="12"/>
        <color theme="1"/>
        <rFont val="Times New Roman"/>
        <charset val="134"/>
      </rPr>
      <t>5.110KV</t>
    </r>
    <r>
      <rPr>
        <sz val="12"/>
        <color theme="1"/>
        <rFont val="仿宋_GB2312"/>
        <charset val="134"/>
      </rPr>
      <t>高压线迁改已经进场；</t>
    </r>
    <r>
      <rPr>
        <sz val="12"/>
        <color theme="1"/>
        <rFont val="Times New Roman"/>
        <charset val="134"/>
      </rPr>
      <t>6.</t>
    </r>
    <r>
      <rPr>
        <sz val="12"/>
        <color theme="1"/>
        <rFont val="仿宋_GB2312"/>
        <charset val="134"/>
      </rPr>
      <t>图书馆完成规划方案调整。</t>
    </r>
  </si>
  <si>
    <r>
      <rPr>
        <sz val="12"/>
        <color rgb="FF000000"/>
        <rFont val="Times New Roman"/>
        <charset val="134"/>
      </rPr>
      <t>1.</t>
    </r>
    <r>
      <rPr>
        <sz val="12"/>
        <color rgb="FF000000"/>
        <rFont val="仿宋_GB2312"/>
        <charset val="134"/>
      </rPr>
      <t>行政楼及</t>
    </r>
    <r>
      <rPr>
        <sz val="12"/>
        <color rgb="FF000000"/>
        <rFont val="Times New Roman"/>
        <charset val="134"/>
      </rPr>
      <t>1#</t>
    </r>
    <r>
      <rPr>
        <sz val="12"/>
        <color rgb="FF000000"/>
        <rFont val="仿宋_GB2312"/>
        <charset val="134"/>
      </rPr>
      <t>实训楼</t>
    </r>
    <r>
      <rPr>
        <sz val="12"/>
        <color rgb="FF000000"/>
        <rFont val="Times New Roman"/>
        <charset val="134"/>
      </rPr>
      <t>9</t>
    </r>
    <r>
      <rPr>
        <sz val="12"/>
        <color rgb="FF000000"/>
        <rFont val="仿宋_GB2312"/>
        <charset val="134"/>
      </rPr>
      <t>层</t>
    </r>
    <r>
      <rPr>
        <sz val="12"/>
        <color rgb="FF000000"/>
        <rFont val="Times New Roman"/>
        <charset val="134"/>
      </rPr>
      <t>6.8</t>
    </r>
    <r>
      <rPr>
        <sz val="12"/>
        <color rgb="FF000000"/>
        <rFont val="仿宋_GB2312"/>
        <charset val="134"/>
      </rPr>
      <t>万</t>
    </r>
    <r>
      <rPr>
        <sz val="12"/>
        <color rgb="FF000000"/>
        <rFont val="方正书宋_GBK"/>
        <charset val="134"/>
      </rPr>
      <t>㎡</t>
    </r>
    <r>
      <rPr>
        <sz val="12"/>
        <color rgb="FF000000"/>
        <rFont val="仿宋_GB2312"/>
        <charset val="134"/>
      </rPr>
      <t>完成封顶；</t>
    </r>
    <r>
      <rPr>
        <sz val="12"/>
        <color rgb="FF000000"/>
        <rFont val="Times New Roman"/>
        <charset val="134"/>
      </rPr>
      <t>2.</t>
    </r>
    <r>
      <rPr>
        <sz val="12"/>
        <color rgb="FF000000"/>
        <rFont val="仿宋_GB2312"/>
        <charset val="134"/>
      </rPr>
      <t>教师宿舍</t>
    </r>
    <r>
      <rPr>
        <sz val="12"/>
        <color rgb="FF000000"/>
        <rFont val="Times New Roman"/>
        <charset val="134"/>
      </rPr>
      <t>3#</t>
    </r>
    <r>
      <rPr>
        <sz val="12"/>
        <color rgb="FF000000"/>
        <rFont val="仿宋_GB2312"/>
        <charset val="134"/>
      </rPr>
      <t>楼</t>
    </r>
    <r>
      <rPr>
        <sz val="12"/>
        <color rgb="FF000000"/>
        <rFont val="Times New Roman"/>
        <charset val="134"/>
      </rPr>
      <t>13</t>
    </r>
    <r>
      <rPr>
        <sz val="12"/>
        <color rgb="FF000000"/>
        <rFont val="仿宋_GB2312"/>
        <charset val="134"/>
      </rPr>
      <t>层</t>
    </r>
    <r>
      <rPr>
        <sz val="12"/>
        <color rgb="FF000000"/>
        <rFont val="Times New Roman"/>
        <charset val="134"/>
      </rPr>
      <t>12000</t>
    </r>
    <r>
      <rPr>
        <sz val="12"/>
        <color rgb="FF000000"/>
        <rFont val="方正书宋_GBK"/>
        <charset val="134"/>
      </rPr>
      <t>㎡</t>
    </r>
    <r>
      <rPr>
        <sz val="12"/>
        <color rgb="FF000000"/>
        <rFont val="仿宋_GB2312"/>
        <charset val="134"/>
      </rPr>
      <t>完成封顶；</t>
    </r>
    <r>
      <rPr>
        <sz val="12"/>
        <color rgb="FF000000"/>
        <rFont val="Times New Roman"/>
        <charset val="134"/>
      </rPr>
      <t>3.</t>
    </r>
    <r>
      <rPr>
        <sz val="12"/>
        <color rgb="FF000000"/>
        <rFont val="仿宋_GB2312"/>
        <charset val="134"/>
      </rPr>
      <t>留学生</t>
    </r>
    <r>
      <rPr>
        <sz val="12"/>
        <color rgb="FF000000"/>
        <rFont val="Times New Roman"/>
        <charset val="134"/>
      </rPr>
      <t>1#</t>
    </r>
    <r>
      <rPr>
        <sz val="12"/>
        <color rgb="FF000000"/>
        <rFont val="仿宋_GB2312"/>
        <charset val="134"/>
      </rPr>
      <t>宿舍</t>
    </r>
    <r>
      <rPr>
        <sz val="12"/>
        <color rgb="FF000000"/>
        <rFont val="Times New Roman"/>
        <charset val="134"/>
      </rPr>
      <t>12</t>
    </r>
    <r>
      <rPr>
        <sz val="12"/>
        <color rgb="FF000000"/>
        <rFont val="仿宋_GB2312"/>
        <charset val="134"/>
      </rPr>
      <t>层</t>
    </r>
    <r>
      <rPr>
        <sz val="12"/>
        <color rgb="FF000000"/>
        <rFont val="Times New Roman"/>
        <charset val="134"/>
      </rPr>
      <t>2.6</t>
    </r>
    <r>
      <rPr>
        <sz val="12"/>
        <color rgb="FF000000"/>
        <rFont val="仿宋_GB2312"/>
        <charset val="134"/>
      </rPr>
      <t>万</t>
    </r>
    <r>
      <rPr>
        <sz val="12"/>
        <color rgb="FF000000"/>
        <rFont val="方正书宋_GBK"/>
        <charset val="134"/>
      </rPr>
      <t>㎡</t>
    </r>
    <r>
      <rPr>
        <sz val="12"/>
        <color rgb="FF000000"/>
        <rFont val="仿宋_GB2312"/>
        <charset val="134"/>
      </rPr>
      <t>，主体建设到</t>
    </r>
    <r>
      <rPr>
        <sz val="12"/>
        <color rgb="FF000000"/>
        <rFont val="Times New Roman"/>
        <charset val="134"/>
      </rPr>
      <t>5</t>
    </r>
    <r>
      <rPr>
        <sz val="12"/>
        <color rgb="FF000000"/>
        <rFont val="仿宋_GB2312"/>
        <charset val="134"/>
      </rPr>
      <t>层；</t>
    </r>
    <r>
      <rPr>
        <sz val="12"/>
        <color rgb="FF000000"/>
        <rFont val="Times New Roman"/>
        <charset val="134"/>
      </rPr>
      <t>4.</t>
    </r>
    <r>
      <rPr>
        <sz val="12"/>
        <color rgb="FF000000"/>
        <rFont val="仿宋_GB2312"/>
        <charset val="134"/>
      </rPr>
      <t>大门主体完工；</t>
    </r>
    <r>
      <rPr>
        <sz val="12"/>
        <color rgb="FF000000"/>
        <rFont val="Times New Roman"/>
        <charset val="134"/>
      </rPr>
      <t>5.110KV</t>
    </r>
    <r>
      <rPr>
        <sz val="12"/>
        <color rgb="FF000000"/>
        <rFont val="仿宋_GB2312"/>
        <charset val="134"/>
      </rPr>
      <t>供电高压线路迁改施工队伍进场施工；</t>
    </r>
    <r>
      <rPr>
        <sz val="12"/>
        <color rgb="FF000000"/>
        <rFont val="Times New Roman"/>
        <charset val="134"/>
      </rPr>
      <t>6.</t>
    </r>
    <r>
      <rPr>
        <sz val="12"/>
        <color rgb="FF000000"/>
        <rFont val="仿宋_GB2312"/>
        <charset val="134"/>
      </rPr>
      <t>图书馆规划方案调整已完成。</t>
    </r>
  </si>
  <si>
    <t>安徽2016年上半年常住居民人均可支配收入测算表</t>
  </si>
  <si>
    <t>居民可支配收入测算</t>
  </si>
  <si>
    <t>一、城镇居民可支配收入测算</t>
  </si>
  <si>
    <t>二、农村居民可支配测算</t>
  </si>
  <si>
    <t>城镇化率</t>
  </si>
  <si>
    <t>绝对数</t>
  </si>
  <si>
    <t>增幅</t>
  </si>
  <si>
    <t>2016新人口</t>
  </si>
  <si>
    <t>2015.3收入（新）</t>
  </si>
  <si>
    <t>数量</t>
  </si>
  <si>
    <t>位次</t>
  </si>
  <si>
    <t>上季度位次</t>
  </si>
  <si>
    <t>与上季度进位</t>
  </si>
  <si>
    <t>%</t>
  </si>
  <si>
    <t>比调查数据高出</t>
  </si>
  <si>
    <t>省局发布</t>
  </si>
  <si>
    <t>国家反馈</t>
  </si>
  <si>
    <t>居民</t>
  </si>
  <si>
    <t>城镇</t>
  </si>
  <si>
    <t>农村</t>
  </si>
  <si>
    <t>安徽省</t>
  </si>
  <si>
    <t>合肥市</t>
  </si>
  <si>
    <t>芜湖市</t>
  </si>
  <si>
    <t>蚌埠市</t>
  </si>
  <si>
    <t>淮南市</t>
  </si>
  <si>
    <t>马鞍山市</t>
  </si>
  <si>
    <t>淮北市</t>
  </si>
  <si>
    <t>铜陵市</t>
  </si>
  <si>
    <t>安庆市</t>
  </si>
  <si>
    <t>黄山市</t>
  </si>
  <si>
    <t>滁州市</t>
  </si>
  <si>
    <t>阜阳市</t>
  </si>
  <si>
    <t>宿州市</t>
  </si>
  <si>
    <t>六安市</t>
  </si>
  <si>
    <t>亳州市</t>
  </si>
  <si>
    <t>池州市</t>
  </si>
  <si>
    <t>宣城市</t>
  </si>
  <si>
    <t>2015年分市居民可支配收入反馈</t>
  </si>
  <si>
    <t>地  区</t>
  </si>
  <si>
    <t>居民可支配收入</t>
  </si>
  <si>
    <t>城镇常住居民可支配收入</t>
  </si>
  <si>
    <t>农村常住居民可支配收入</t>
  </si>
  <si>
    <t>2015年常住人口</t>
  </si>
  <si>
    <t>上 期</t>
  </si>
  <si>
    <t>增速</t>
  </si>
  <si>
    <t>绝对值位次</t>
  </si>
  <si>
    <t>2015年前三季度4市数据调整（原权数）</t>
  </si>
  <si>
    <t>大通区</t>
  </si>
  <si>
    <t>田家庵区</t>
  </si>
  <si>
    <t>谢家集区</t>
  </si>
  <si>
    <t>八公山区</t>
  </si>
  <si>
    <t>潘集区</t>
  </si>
  <si>
    <t>凤台县</t>
  </si>
  <si>
    <t>毛集实验区</t>
  </si>
  <si>
    <t>寿县</t>
  </si>
  <si>
    <t>铜官山区</t>
  </si>
  <si>
    <t>狮子山区</t>
  </si>
  <si>
    <t>郊区</t>
  </si>
  <si>
    <t>铜陵县</t>
  </si>
  <si>
    <t>枞阳县</t>
  </si>
  <si>
    <t>迎江区</t>
  </si>
  <si>
    <t>大观区</t>
  </si>
  <si>
    <t>宜秀区</t>
  </si>
  <si>
    <t>怀宁县</t>
  </si>
  <si>
    <t>潜山县</t>
  </si>
  <si>
    <t>太湖县</t>
  </si>
  <si>
    <t>宿松县</t>
  </si>
  <si>
    <t>望江县</t>
  </si>
  <si>
    <t>岳西县</t>
  </si>
  <si>
    <t>桐城市</t>
  </si>
  <si>
    <t>安庆开发区</t>
  </si>
  <si>
    <t>金安区</t>
  </si>
  <si>
    <t>裕安区</t>
  </si>
  <si>
    <t>霍邱县</t>
  </si>
  <si>
    <t>舒城县</t>
  </si>
  <si>
    <t>金寨县</t>
  </si>
  <si>
    <t>霍山县</t>
  </si>
  <si>
    <t>叶集试验区</t>
  </si>
  <si>
    <t>2015年前三季度各市分县（市、区）住户季度数据测算表</t>
  </si>
  <si>
    <t>2015年前三季度测算数</t>
  </si>
  <si>
    <t>权数（人）</t>
  </si>
  <si>
    <t>测算说明</t>
  </si>
  <si>
    <t>地区</t>
  </si>
  <si>
    <t>全体居民</t>
  </si>
  <si>
    <t>2015权数（人）</t>
  </si>
  <si>
    <t>普查</t>
  </si>
  <si>
    <t>绝对值</t>
  </si>
  <si>
    <t>折算常住人口</t>
  </si>
  <si>
    <t>折算城镇</t>
  </si>
  <si>
    <t>折算农村</t>
  </si>
  <si>
    <t>常住人口</t>
  </si>
  <si>
    <t>瑶海区</t>
  </si>
  <si>
    <t>庐阳区</t>
  </si>
  <si>
    <t>蜀山区</t>
  </si>
  <si>
    <t>包河区</t>
  </si>
  <si>
    <t>长丰县</t>
  </si>
  <si>
    <t>肥东县</t>
  </si>
  <si>
    <t>肥西县</t>
  </si>
  <si>
    <t>庐江县</t>
  </si>
  <si>
    <t>巢湖市</t>
  </si>
  <si>
    <t>新站区</t>
  </si>
  <si>
    <t>经开区</t>
  </si>
  <si>
    <t>高新区</t>
  </si>
  <si>
    <t>镜湖区</t>
  </si>
  <si>
    <t>弋江区</t>
  </si>
  <si>
    <t>鸠江区</t>
  </si>
  <si>
    <t>三山区</t>
  </si>
  <si>
    <t>芜湖县</t>
  </si>
  <si>
    <t>繁昌县</t>
  </si>
  <si>
    <t>南陵县</t>
  </si>
  <si>
    <t>无为县</t>
  </si>
  <si>
    <t>龙子湖区</t>
  </si>
  <si>
    <t>蚌山区</t>
  </si>
  <si>
    <t>禹会区</t>
  </si>
  <si>
    <t>淮上区</t>
  </si>
  <si>
    <t>怀远县</t>
  </si>
  <si>
    <t>五河县</t>
  </si>
  <si>
    <t>固镇县</t>
  </si>
  <si>
    <t>蚌埠经开区</t>
  </si>
  <si>
    <t>花山区</t>
  </si>
  <si>
    <t>雨山区</t>
  </si>
  <si>
    <t>博望区</t>
  </si>
  <si>
    <t>当涂县</t>
  </si>
  <si>
    <t>含山县</t>
  </si>
  <si>
    <t>和县</t>
  </si>
  <si>
    <t>杜集区</t>
  </si>
  <si>
    <t>相山区</t>
  </si>
  <si>
    <t>烈山区</t>
  </si>
  <si>
    <t>濉溪县</t>
  </si>
  <si>
    <t>屯溪区</t>
  </si>
  <si>
    <t>黄山区</t>
  </si>
  <si>
    <t>徽州区</t>
  </si>
  <si>
    <t>歙县</t>
  </si>
  <si>
    <t>休宁县</t>
  </si>
  <si>
    <t>黟县</t>
  </si>
  <si>
    <t>祁门县</t>
  </si>
  <si>
    <t>1.滁州市对市本级相关经济指标进行单独核算，因此各县区数据合计数不等于全市总数；
2.琅琊区和南谯区部分人均经济指标较低，因为滁州市单独对市本级和开发区进行，但人口仍按琅琊、南谯进行统计；</t>
  </si>
  <si>
    <t>琅琊区</t>
  </si>
  <si>
    <t>南谯区</t>
  </si>
  <si>
    <t>来安县</t>
  </si>
  <si>
    <t>全椒县</t>
  </si>
  <si>
    <t>定远县</t>
  </si>
  <si>
    <t>凤阳县</t>
  </si>
  <si>
    <t>天长市</t>
  </si>
  <si>
    <t>明光市</t>
  </si>
  <si>
    <t>颍州区</t>
  </si>
  <si>
    <t>颍东区</t>
  </si>
  <si>
    <t>颍泉区</t>
  </si>
  <si>
    <t>临泉县</t>
  </si>
  <si>
    <t>太和县</t>
  </si>
  <si>
    <t>阜南县</t>
  </si>
  <si>
    <t>颍上县</t>
  </si>
  <si>
    <t>界首市</t>
  </si>
  <si>
    <t>埇桥区</t>
  </si>
  <si>
    <t>砀山县</t>
  </si>
  <si>
    <t>萧县</t>
  </si>
  <si>
    <t>灵璧县</t>
  </si>
  <si>
    <t>泗县</t>
  </si>
  <si>
    <t>谯城区</t>
  </si>
  <si>
    <t>涡阳县</t>
  </si>
  <si>
    <t>蒙城县</t>
  </si>
  <si>
    <t>利辛县</t>
  </si>
  <si>
    <t>贵池区</t>
  </si>
  <si>
    <t>东至县</t>
  </si>
  <si>
    <t>石台县</t>
  </si>
  <si>
    <t>青阳县</t>
  </si>
  <si>
    <t>池州开发区</t>
  </si>
  <si>
    <t>九华山风景区</t>
  </si>
  <si>
    <t>宣州区</t>
  </si>
  <si>
    <t>郎溪县</t>
  </si>
  <si>
    <t>广德县</t>
  </si>
  <si>
    <t>泾县</t>
  </si>
  <si>
    <t>绩溪县</t>
  </si>
  <si>
    <t>旌德县</t>
  </si>
  <si>
    <t>宁国市</t>
  </si>
  <si>
    <t>2015年上半年各市分县（市、区）住户季度数据测算表</t>
  </si>
  <si>
    <t>2015年上半年测算数</t>
  </si>
  <si>
    <t>2014年上半年发布绝对数</t>
  </si>
  <si>
    <t>2015年上半年调查数据  （加基础权数）</t>
  </si>
  <si>
    <r>
      <rPr>
        <b/>
        <sz val="16"/>
        <color indexed="8"/>
        <rFont val="宋体"/>
        <charset val="134"/>
      </rPr>
      <t>2015年上半年</t>
    </r>
    <r>
      <rPr>
        <b/>
        <sz val="16"/>
        <color indexed="8"/>
        <rFont val="宋体"/>
        <charset val="134"/>
      </rPr>
      <t xml:space="preserve">经济指标总量                  </t>
    </r>
    <r>
      <rPr>
        <b/>
        <sz val="16"/>
        <color indexed="8"/>
        <rFont val="宋体"/>
        <charset val="134"/>
      </rPr>
      <t>(单位：万元）</t>
    </r>
    <r>
      <rPr>
        <b/>
        <sz val="16"/>
        <color indexed="8"/>
        <rFont val="宋体"/>
        <charset val="134"/>
      </rPr>
      <t xml:space="preserve">     </t>
    </r>
    <r>
      <rPr>
        <b/>
        <sz val="16"/>
        <color indexed="8"/>
        <rFont val="宋体"/>
        <charset val="134"/>
      </rPr>
      <t xml:space="preserve">  </t>
    </r>
    <r>
      <rPr>
        <b/>
        <sz val="16"/>
        <color indexed="8"/>
        <rFont val="宋体"/>
        <charset val="134"/>
      </rPr>
      <t xml:space="preserve">                                                                </t>
    </r>
  </si>
  <si>
    <r>
      <rPr>
        <b/>
        <sz val="16"/>
        <color indexed="8"/>
        <rFont val="宋体"/>
        <charset val="134"/>
      </rPr>
      <t>人均</t>
    </r>
    <r>
      <rPr>
        <b/>
        <sz val="16"/>
        <color indexed="8"/>
        <rFont val="宋体"/>
        <charset val="134"/>
      </rPr>
      <t>经济指标</t>
    </r>
    <r>
      <rPr>
        <b/>
        <sz val="16"/>
        <color indexed="8"/>
        <rFont val="宋体"/>
        <charset val="134"/>
      </rPr>
      <t>(单位：元）</t>
    </r>
    <r>
      <rPr>
        <b/>
        <sz val="16"/>
        <color indexed="8"/>
        <rFont val="宋体"/>
        <charset val="134"/>
      </rPr>
      <t xml:space="preserve">     </t>
    </r>
    <r>
      <rPr>
        <b/>
        <sz val="16"/>
        <color indexed="8"/>
        <rFont val="宋体"/>
        <charset val="134"/>
      </rPr>
      <t xml:space="preserve">  </t>
    </r>
    <r>
      <rPr>
        <b/>
        <sz val="16"/>
        <color indexed="8"/>
        <rFont val="宋体"/>
        <charset val="134"/>
      </rPr>
      <t xml:space="preserve">                                                                </t>
    </r>
    <r>
      <rPr>
        <b/>
        <sz val="16"/>
        <color indexed="8"/>
        <rFont val="宋体"/>
        <charset val="134"/>
      </rPr>
      <t>（人均值</t>
    </r>
    <r>
      <rPr>
        <b/>
        <sz val="16"/>
        <color indexed="8"/>
        <rFont val="宋体"/>
        <charset val="134"/>
      </rPr>
      <t>=</t>
    </r>
    <r>
      <rPr>
        <b/>
        <sz val="16"/>
        <color indexed="8"/>
        <rFont val="宋体"/>
        <charset val="134"/>
      </rPr>
      <t>总量</t>
    </r>
    <r>
      <rPr>
        <b/>
        <sz val="16"/>
        <color indexed="8"/>
        <rFont val="宋体"/>
        <charset val="134"/>
      </rPr>
      <t>/普查人口</t>
    </r>
    <r>
      <rPr>
        <b/>
        <sz val="16"/>
        <color indexed="8"/>
        <rFont val="宋体"/>
        <charset val="134"/>
      </rPr>
      <t>）</t>
    </r>
  </si>
  <si>
    <r>
      <rPr>
        <b/>
        <sz val="16"/>
        <color indexed="8"/>
        <rFont val="宋体"/>
        <charset val="134"/>
      </rPr>
      <t>经济指标增速</t>
    </r>
    <r>
      <rPr>
        <b/>
        <sz val="16"/>
        <color indexed="8"/>
        <rFont val="宋体"/>
        <charset val="134"/>
      </rPr>
      <t xml:space="preserve">     </t>
    </r>
    <r>
      <rPr>
        <b/>
        <sz val="16"/>
        <color indexed="8"/>
        <rFont val="宋体"/>
        <charset val="134"/>
      </rPr>
      <t>（单位：</t>
    </r>
    <r>
      <rPr>
        <b/>
        <sz val="16"/>
        <color indexed="8"/>
        <rFont val="宋体"/>
        <charset val="134"/>
      </rPr>
      <t>%）</t>
    </r>
    <r>
      <rPr>
        <b/>
        <sz val="16"/>
        <color indexed="8"/>
        <rFont val="宋体"/>
        <charset val="134"/>
      </rPr>
      <t xml:space="preserve">                                                           </t>
    </r>
  </si>
  <si>
    <r>
      <rPr>
        <b/>
        <sz val="16"/>
        <color indexed="8"/>
        <rFont val="宋体"/>
        <charset val="134"/>
      </rPr>
      <t>1-</t>
    </r>
    <r>
      <rPr>
        <b/>
        <sz val="16"/>
        <color indexed="8"/>
        <rFont val="宋体"/>
        <charset val="134"/>
      </rPr>
      <t>3</t>
    </r>
    <r>
      <rPr>
        <b/>
        <sz val="16"/>
        <color indexed="8"/>
        <rFont val="宋体"/>
        <charset val="134"/>
      </rPr>
      <t>月GDP</t>
    </r>
  </si>
  <si>
    <t>1-5月财政收入</t>
  </si>
  <si>
    <r>
      <rPr>
        <b/>
        <sz val="16"/>
        <color indexed="8"/>
        <rFont val="宋体"/>
        <charset val="134"/>
      </rPr>
      <t>1-5月</t>
    </r>
    <r>
      <rPr>
        <b/>
        <sz val="16"/>
        <color indexed="8"/>
        <rFont val="宋体"/>
        <charset val="134"/>
      </rPr>
      <t>商品零售额</t>
    </r>
  </si>
  <si>
    <r>
      <rPr>
        <b/>
        <sz val="16"/>
        <color indexed="8"/>
        <rFont val="宋体"/>
        <charset val="134"/>
      </rPr>
      <t>1-5月</t>
    </r>
    <r>
      <rPr>
        <b/>
        <sz val="16"/>
        <color indexed="8"/>
        <rFont val="宋体"/>
        <charset val="134"/>
      </rPr>
      <t>个人所得税</t>
    </r>
  </si>
  <si>
    <r>
      <rPr>
        <b/>
        <sz val="16"/>
        <color indexed="8"/>
        <rFont val="宋体"/>
        <charset val="134"/>
      </rPr>
      <t>G</t>
    </r>
    <r>
      <rPr>
        <b/>
        <sz val="16"/>
        <color indexed="8"/>
        <rFont val="宋体"/>
        <charset val="134"/>
      </rPr>
      <t>DP</t>
    </r>
  </si>
  <si>
    <t>人均财政收入</t>
  </si>
  <si>
    <t>人均商品零售额</t>
  </si>
  <si>
    <t>人均个人所得税</t>
  </si>
  <si>
    <t>财政收入</t>
  </si>
  <si>
    <t>商品零售额</t>
  </si>
  <si>
    <t>个人所得税</t>
  </si>
  <si>
    <t>增速(%)</t>
  </si>
  <si>
    <t>合肥新站区</t>
  </si>
  <si>
    <t>合肥经开区</t>
  </si>
  <si>
    <t>合肥高新区</t>
  </si>
  <si>
    <t>-</t>
  </si>
  <si>
    <t>淮南</t>
  </si>
  <si>
    <t>铜陵</t>
  </si>
  <si>
    <t>安庆</t>
  </si>
  <si>
    <t>六安</t>
  </si>
  <si>
    <t>马鞍山</t>
  </si>
  <si>
    <t>个人所得税没有增速</t>
  </si>
  <si>
    <t>郊  区</t>
  </si>
  <si>
    <t>个税数据暂无</t>
  </si>
  <si>
    <t>开发区</t>
  </si>
  <si>
    <t>—</t>
  </si>
  <si>
    <t>指 标 名 称</t>
  </si>
  <si>
    <t xml:space="preserve">  （三）期内住户常住成员数</t>
  </si>
  <si>
    <t>第三部分 可支配收入（不含自产自用）</t>
  </si>
  <si>
    <t>单位</t>
  </si>
  <si>
    <t>人</t>
  </si>
  <si>
    <t>元</t>
  </si>
  <si>
    <t>代码</t>
  </si>
  <si>
    <t>祁门</t>
  </si>
  <si>
    <t>九华山景区</t>
  </si>
  <si>
    <t>宣州</t>
  </si>
  <si>
    <t>1100</t>
  </si>
  <si>
    <t>铜陵郊区</t>
  </si>
  <si>
    <t>铜官区</t>
  </si>
  <si>
    <t>义安区</t>
  </si>
  <si>
    <t xml:space="preserve">                     安徽分市县前三季度各种数据测算</t>
  </si>
  <si>
    <t>定案位次</t>
  </si>
  <si>
    <t>城镇原始加权计算增幅</t>
  </si>
  <si>
    <t>农村原始加权计算增幅</t>
  </si>
  <si>
    <t>自评数</t>
  </si>
  <si>
    <t>加权测算增幅</t>
  </si>
  <si>
    <t>排序</t>
  </si>
  <si>
    <t>上季度定案位次</t>
  </si>
  <si>
    <t>上季度原始数加权位次</t>
  </si>
  <si>
    <t>权重</t>
  </si>
  <si>
    <t xml:space="preserve">    标准化增幅方法：原始增幅低于全省增幅乘以1.5倍的增幅（8.4*1.5=12.6），即原始增幅不动，高于此增幅的最高只加3个点。</t>
  </si>
  <si>
    <t>15年新城镇化率</t>
  </si>
  <si>
    <t>15年</t>
  </si>
  <si>
    <t>16年</t>
  </si>
  <si>
    <t>差额</t>
  </si>
  <si>
    <t>15年基数重新测算</t>
  </si>
  <si>
    <t>15年发布数</t>
  </si>
  <si>
    <t>发布数和测算基期数差额</t>
  </si>
  <si>
    <t>实际上用2015年重新测算数和城镇化率算出的全省大数如上，有零点几对不上。</t>
  </si>
</sst>
</file>

<file path=xl/styles.xml><?xml version="1.0" encoding="utf-8"?>
<styleSheet xmlns="http://schemas.openxmlformats.org/spreadsheetml/2006/main">
  <numFmts count="18">
    <numFmt numFmtId="176" formatCode="0.0;_倂"/>
    <numFmt numFmtId="44" formatCode="_ &quot;￥&quot;* #,##0.00_ ;_ &quot;￥&quot;* \-#,##0.00_ ;_ &quot;￥&quot;* &quot;-&quot;??_ ;_ @_ "/>
    <numFmt numFmtId="43" formatCode="_ * #,##0.00_ ;_ * \-#,##0.00_ ;_ * &quot;-&quot;??_ ;_ @_ "/>
    <numFmt numFmtId="177" formatCode="0.0_ ;[Red]\-0.0\ "/>
    <numFmt numFmtId="41" formatCode="_ * #,##0_ ;_ * \-#,##0_ ;_ * &quot;-&quot;_ ;_ @_ "/>
    <numFmt numFmtId="178" formatCode="0.00_ "/>
    <numFmt numFmtId="179" formatCode="0.0_);[Red]\(0.0\)"/>
    <numFmt numFmtId="180" formatCode="0_ ;[Red]\-0\ "/>
    <numFmt numFmtId="42" formatCode="_ &quot;￥&quot;* #,##0_ ;_ &quot;￥&quot;* \-#,##0_ ;_ &quot;￥&quot;* &quot;-&quot;_ ;_ @_ "/>
    <numFmt numFmtId="181" formatCode="_ \¥* #,##0.00_ ;_ \¥* \-#,##0.00_ ;_ \¥* &quot;-&quot;??_ ;_ @_ "/>
    <numFmt numFmtId="182" formatCode="0.00_ ;[Red]\-0.00\ "/>
    <numFmt numFmtId="183" formatCode="0;_ࠆ"/>
    <numFmt numFmtId="184" formatCode="0.0"/>
    <numFmt numFmtId="185" formatCode="0_ "/>
    <numFmt numFmtId="186" formatCode="0.0_ "/>
    <numFmt numFmtId="187" formatCode="0.0;__x0002_"/>
    <numFmt numFmtId="188" formatCode="0_);[Red]\(0\)"/>
    <numFmt numFmtId="189" formatCode="0.0;_哿"/>
  </numFmts>
  <fonts count="87">
    <font>
      <sz val="11"/>
      <color theme="1"/>
      <name val="宋体"/>
      <charset val="134"/>
      <scheme val="minor"/>
    </font>
    <font>
      <sz val="11"/>
      <color indexed="10"/>
      <name val="宋体"/>
      <charset val="134"/>
    </font>
    <font>
      <sz val="18"/>
      <color indexed="8"/>
      <name val="宋体"/>
      <charset val="134"/>
    </font>
    <font>
      <b/>
      <sz val="16"/>
      <color indexed="8"/>
      <name val="宋体"/>
      <charset val="134"/>
    </font>
    <font>
      <b/>
      <sz val="14"/>
      <color indexed="8"/>
      <name val="宋体"/>
      <charset val="134"/>
    </font>
    <font>
      <sz val="16"/>
      <color indexed="8"/>
      <name val="宋体"/>
      <charset val="134"/>
    </font>
    <font>
      <sz val="14"/>
      <color indexed="8"/>
      <name val="宋体"/>
      <charset val="134"/>
    </font>
    <font>
      <sz val="17"/>
      <color indexed="8"/>
      <name val="宋体"/>
      <charset val="134"/>
    </font>
    <font>
      <sz val="11"/>
      <color indexed="8"/>
      <name val="宋体"/>
      <charset val="134"/>
    </font>
    <font>
      <sz val="12"/>
      <color indexed="8"/>
      <name val="宋体"/>
      <charset val="134"/>
    </font>
    <font>
      <b/>
      <sz val="11"/>
      <color indexed="8"/>
      <name val="宋体"/>
      <charset val="134"/>
    </font>
    <font>
      <b/>
      <sz val="20"/>
      <color indexed="8"/>
      <name val="宋体"/>
      <charset val="134"/>
    </font>
    <font>
      <sz val="20"/>
      <color indexed="8"/>
      <name val="宋体"/>
      <charset val="134"/>
    </font>
    <font>
      <sz val="22"/>
      <color indexed="8"/>
      <name val="宋体"/>
      <charset val="134"/>
    </font>
    <font>
      <b/>
      <sz val="15"/>
      <color indexed="8"/>
      <name val="宋体"/>
      <charset val="134"/>
    </font>
    <font>
      <b/>
      <sz val="12"/>
      <color indexed="8"/>
      <name val="宋体"/>
      <charset val="134"/>
    </font>
    <font>
      <b/>
      <sz val="20"/>
      <color indexed="8"/>
      <name val="Times New Roman"/>
      <charset val="134"/>
    </font>
    <font>
      <b/>
      <sz val="20"/>
      <name val="Times New Roman"/>
      <charset val="134"/>
    </font>
    <font>
      <sz val="11"/>
      <color indexed="8"/>
      <name val="Arial"/>
      <charset val="134"/>
    </font>
    <font>
      <sz val="15"/>
      <color indexed="8"/>
      <name val="宋体"/>
      <charset val="134"/>
    </font>
    <font>
      <sz val="16"/>
      <color indexed="8"/>
      <name val="Times New Roman"/>
      <charset val="134"/>
    </font>
    <font>
      <sz val="16"/>
      <color indexed="8"/>
      <name val="Arial"/>
      <charset val="134"/>
    </font>
    <font>
      <b/>
      <sz val="16"/>
      <color indexed="8"/>
      <name val="Times New Roman"/>
      <charset val="134"/>
    </font>
    <font>
      <sz val="13"/>
      <color indexed="8"/>
      <name val="宋体"/>
      <charset val="134"/>
    </font>
    <font>
      <i/>
      <sz val="13"/>
      <color indexed="8"/>
      <name val="宋体"/>
      <charset val="134"/>
    </font>
    <font>
      <b/>
      <sz val="26"/>
      <color indexed="8"/>
      <name val="宋体"/>
      <charset val="134"/>
    </font>
    <font>
      <sz val="14"/>
      <name val="华文中宋"/>
      <charset val="134"/>
    </font>
    <font>
      <sz val="15"/>
      <name val="宋体"/>
      <charset val="134"/>
    </font>
    <font>
      <sz val="15"/>
      <color indexed="10"/>
      <name val="宋体"/>
      <charset val="134"/>
    </font>
    <font>
      <b/>
      <sz val="18"/>
      <color indexed="8"/>
      <name val="宋体"/>
      <charset val="134"/>
    </font>
    <font>
      <b/>
      <sz val="18"/>
      <color indexed="8"/>
      <name val="华文中宋"/>
      <charset val="134"/>
    </font>
    <font>
      <sz val="18"/>
      <color indexed="8"/>
      <name val="华文中宋"/>
      <charset val="134"/>
    </font>
    <font>
      <sz val="14"/>
      <name val="Times New Roman"/>
      <charset val="134"/>
    </font>
    <font>
      <sz val="18"/>
      <color indexed="10"/>
      <name val="华文中宋"/>
      <charset val="134"/>
    </font>
    <font>
      <sz val="18"/>
      <color indexed="8"/>
      <name val="Times New Roman"/>
      <charset val="134"/>
    </font>
    <font>
      <b/>
      <sz val="18"/>
      <color indexed="10"/>
      <name val="华文中宋"/>
      <charset val="134"/>
    </font>
    <font>
      <sz val="18"/>
      <name val="Times New Roman"/>
      <charset val="134"/>
    </font>
    <font>
      <b/>
      <sz val="18"/>
      <name val="华文中宋"/>
      <charset val="134"/>
    </font>
    <font>
      <sz val="25"/>
      <color indexed="8"/>
      <name val="宋体"/>
      <charset val="134"/>
    </font>
    <font>
      <sz val="21"/>
      <color indexed="8"/>
      <name val="宋体"/>
      <charset val="134"/>
    </font>
    <font>
      <sz val="12"/>
      <color theme="1"/>
      <name val="宋体"/>
      <charset val="134"/>
      <scheme val="minor"/>
    </font>
    <font>
      <sz val="14"/>
      <color theme="1"/>
      <name val="宋体"/>
      <charset val="134"/>
      <scheme val="minor"/>
    </font>
    <font>
      <sz val="22"/>
      <color rgb="FF000000"/>
      <name val="Times New Roman"/>
      <charset val="134"/>
    </font>
    <font>
      <sz val="12"/>
      <color rgb="FF000000"/>
      <name val="方正小标宋简体"/>
      <charset val="134"/>
    </font>
    <font>
      <sz val="14"/>
      <color theme="1"/>
      <name val="Times New Roman"/>
      <charset val="134"/>
    </font>
    <font>
      <sz val="12"/>
      <color rgb="FF000000"/>
      <name val="仿宋_GB2312"/>
      <charset val="134"/>
    </font>
    <font>
      <sz val="12"/>
      <color theme="1"/>
      <name val="仿宋_GB2312"/>
      <charset val="134"/>
    </font>
    <font>
      <sz val="12"/>
      <name val="仿宋_GB2312"/>
      <charset val="134"/>
    </font>
    <font>
      <sz val="12"/>
      <color rgb="FF000000"/>
      <name val="Times New Roman"/>
      <charset val="134"/>
    </font>
    <font>
      <sz val="12"/>
      <color theme="1"/>
      <name val="Times New Roman"/>
      <charset val="134"/>
    </font>
    <font>
      <sz val="12"/>
      <name val="Times New Roman"/>
      <charset val="134"/>
    </font>
    <font>
      <sz val="12"/>
      <color rgb="FFFF0000"/>
      <name val="仿宋_GB2312"/>
      <charset val="134"/>
    </font>
    <font>
      <sz val="11"/>
      <color rgb="FFFF0000"/>
      <name val="宋体"/>
      <charset val="134"/>
      <scheme val="minor"/>
    </font>
    <font>
      <sz val="12"/>
      <color rgb="FFFF0000"/>
      <name val="Times New Roman"/>
      <charset val="134"/>
    </font>
    <font>
      <sz val="12"/>
      <name val="仿宋"/>
      <charset val="134"/>
    </font>
    <font>
      <sz val="12"/>
      <color theme="1"/>
      <name val="仿宋"/>
      <charset val="134"/>
    </font>
    <font>
      <sz val="11"/>
      <color theme="0"/>
      <name val="宋体"/>
      <charset val="0"/>
      <scheme val="minor"/>
    </font>
    <font>
      <sz val="11"/>
      <color theme="1"/>
      <name val="宋体"/>
      <charset val="0"/>
      <scheme val="minor"/>
    </font>
    <font>
      <sz val="12"/>
      <name val="宋体"/>
      <charset val="134"/>
    </font>
    <font>
      <sz val="11"/>
      <color rgb="FF9C650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FF0000"/>
      <name val="宋体"/>
      <charset val="0"/>
      <scheme val="minor"/>
    </font>
    <font>
      <sz val="11"/>
      <color rgb="FF9C0006"/>
      <name val="宋体"/>
      <charset val="0"/>
      <scheme val="minor"/>
    </font>
    <font>
      <sz val="22"/>
      <color rgb="FF000000"/>
      <name val="方正小标宋简体"/>
      <charset val="134"/>
    </font>
    <font>
      <sz val="12"/>
      <color indexed="8"/>
      <name val="Times New Roman"/>
      <charset val="134"/>
    </font>
    <font>
      <sz val="12"/>
      <color rgb="FF000000"/>
      <name val="方正书宋_GBK"/>
      <charset val="134"/>
    </font>
    <font>
      <sz val="12"/>
      <name val="方正书宋_GBK"/>
      <charset val="134"/>
    </font>
    <font>
      <sz val="12"/>
      <name val="TimesNewRomanPSMT"/>
      <charset val="134"/>
    </font>
    <font>
      <sz val="12"/>
      <color theme="1"/>
      <name val="TimesNewRomanPSMT"/>
      <charset val="134"/>
    </font>
    <font>
      <vertAlign val="subscript"/>
      <sz val="12"/>
      <color rgb="FF000000"/>
      <name val="Times New Roman"/>
      <charset val="134"/>
    </font>
    <font>
      <sz val="12"/>
      <color indexed="8"/>
      <name val="方正书宋_GBK"/>
      <charset val="134"/>
    </font>
    <font>
      <sz val="12"/>
      <color theme="1"/>
      <name val="宋体"/>
      <charset val="134"/>
    </font>
    <font>
      <sz val="12"/>
      <color rgb="FF000000"/>
      <name val="方正隶书_GBK"/>
      <charset val="134"/>
    </font>
    <font>
      <sz val="12"/>
      <color rgb="FF000000"/>
      <name val="宋体"/>
      <charset val="134"/>
    </font>
  </fonts>
  <fills count="39">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2"/>
        <bgColor indexed="64"/>
      </patternFill>
    </fill>
    <fill>
      <patternFill patternType="solid">
        <fgColor indexed="9"/>
        <bgColor indexed="64"/>
      </patternFill>
    </fill>
    <fill>
      <patternFill patternType="solid">
        <fgColor indexed="11"/>
        <bgColor indexed="64"/>
      </patternFill>
    </fill>
    <fill>
      <patternFill patternType="solid">
        <fgColor indexed="44"/>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7" tint="0.799981688894314"/>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right/>
      <top/>
      <bottom style="thick">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6">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24" borderId="0" applyNumberFormat="0" applyBorder="0" applyAlignment="0" applyProtection="0">
      <alignment vertical="center"/>
    </xf>
    <xf numFmtId="0" fontId="57" fillId="32" borderId="0" applyNumberFormat="0" applyBorder="0" applyAlignment="0" applyProtection="0">
      <alignment vertical="center"/>
    </xf>
    <xf numFmtId="0" fontId="56" fillId="26" borderId="0" applyNumberFormat="0" applyBorder="0" applyAlignment="0" applyProtection="0">
      <alignment vertical="center"/>
    </xf>
    <xf numFmtId="0" fontId="57" fillId="29" borderId="0" applyNumberFormat="0" applyBorder="0" applyAlignment="0" applyProtection="0">
      <alignment vertical="center"/>
    </xf>
    <xf numFmtId="0" fontId="57" fillId="31" borderId="0" applyNumberFormat="0" applyBorder="0" applyAlignment="0" applyProtection="0">
      <alignment vertical="center"/>
    </xf>
    <xf numFmtId="0" fontId="56" fillId="20" borderId="0" applyNumberFormat="0" applyBorder="0" applyAlignment="0" applyProtection="0">
      <alignment vertical="center"/>
    </xf>
    <xf numFmtId="0" fontId="57" fillId="22" borderId="0" applyNumberFormat="0" applyBorder="0" applyAlignment="0" applyProtection="0">
      <alignment vertical="center"/>
    </xf>
    <xf numFmtId="0" fontId="70" fillId="0" borderId="32" applyNumberFormat="0" applyFill="0" applyAlignment="0" applyProtection="0">
      <alignment vertical="center"/>
    </xf>
    <xf numFmtId="0" fontId="64" fillId="0" borderId="0" applyNumberFormat="0" applyFill="0" applyBorder="0" applyAlignment="0" applyProtection="0">
      <alignment vertical="center"/>
    </xf>
    <xf numFmtId="0" fontId="50" fillId="0" borderId="0"/>
    <xf numFmtId="0" fontId="69" fillId="0" borderId="31"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0">
      <alignment vertical="center"/>
    </xf>
    <xf numFmtId="0" fontId="65" fillId="0" borderId="28" applyNumberFormat="0" applyFill="0" applyAlignment="0" applyProtection="0">
      <alignment vertical="center"/>
    </xf>
    <xf numFmtId="42" fontId="0" fillId="0" borderId="0" applyFont="0" applyFill="0" applyBorder="0" applyAlignment="0" applyProtection="0">
      <alignment vertical="center"/>
    </xf>
    <xf numFmtId="0" fontId="0" fillId="0" borderId="0"/>
    <xf numFmtId="0" fontId="56" fillId="25" borderId="0" applyNumberFormat="0" applyBorder="0" applyAlignment="0" applyProtection="0">
      <alignment vertical="center"/>
    </xf>
    <xf numFmtId="0" fontId="74" fillId="0" borderId="0" applyNumberFormat="0" applyFill="0" applyBorder="0" applyAlignment="0" applyProtection="0">
      <alignment vertical="center"/>
    </xf>
    <xf numFmtId="0" fontId="57" fillId="35" borderId="0" applyNumberFormat="0" applyBorder="0" applyAlignment="0" applyProtection="0">
      <alignment vertical="center"/>
    </xf>
    <xf numFmtId="0" fontId="0" fillId="0" borderId="0">
      <alignment vertical="center"/>
    </xf>
    <xf numFmtId="0" fontId="56" fillId="36" borderId="0" applyNumberFormat="0" applyBorder="0" applyAlignment="0" applyProtection="0">
      <alignment vertical="center"/>
    </xf>
    <xf numFmtId="0" fontId="71" fillId="0" borderId="28" applyNumberFormat="0" applyFill="0" applyAlignment="0" applyProtection="0">
      <alignment vertical="center"/>
    </xf>
    <xf numFmtId="0" fontId="66" fillId="0" borderId="0" applyNumberFormat="0" applyFill="0" applyBorder="0" applyAlignment="0" applyProtection="0">
      <alignment vertical="center"/>
    </xf>
    <xf numFmtId="0" fontId="57" fillId="34" borderId="0" applyNumberFormat="0" applyBorder="0" applyAlignment="0" applyProtection="0">
      <alignment vertical="center"/>
    </xf>
    <xf numFmtId="44" fontId="0" fillId="0" borderId="0" applyFont="0" applyFill="0" applyBorder="0" applyAlignment="0" applyProtection="0">
      <alignment vertical="center"/>
    </xf>
    <xf numFmtId="0" fontId="58" fillId="0" borderId="0"/>
    <xf numFmtId="0" fontId="57" fillId="38" borderId="0" applyNumberFormat="0" applyBorder="0" applyAlignment="0" applyProtection="0">
      <alignment vertical="center"/>
    </xf>
    <xf numFmtId="0" fontId="72" fillId="19" borderId="29" applyNumberFormat="0" applyAlignment="0" applyProtection="0">
      <alignment vertical="center"/>
    </xf>
    <xf numFmtId="0" fontId="73" fillId="0" borderId="0" applyNumberFormat="0" applyFill="0" applyBorder="0" applyAlignment="0" applyProtection="0">
      <alignment vertical="center"/>
    </xf>
    <xf numFmtId="41" fontId="0" fillId="0" borderId="0" applyFont="0" applyFill="0" applyBorder="0" applyAlignment="0" applyProtection="0">
      <alignment vertical="center"/>
    </xf>
    <xf numFmtId="0" fontId="56" fillId="21" borderId="0" applyNumberFormat="0" applyBorder="0" applyAlignment="0" applyProtection="0">
      <alignment vertical="center"/>
    </xf>
    <xf numFmtId="0" fontId="57" fillId="33" borderId="0" applyNumberFormat="0" applyBorder="0" applyAlignment="0" applyProtection="0">
      <alignment vertical="center"/>
    </xf>
    <xf numFmtId="0" fontId="0" fillId="0" borderId="0">
      <alignment vertical="center"/>
    </xf>
    <xf numFmtId="0" fontId="58" fillId="0" borderId="0">
      <alignment vertical="center"/>
    </xf>
    <xf numFmtId="0" fontId="56" fillId="23" borderId="0" applyNumberFormat="0" applyBorder="0" applyAlignment="0" applyProtection="0">
      <alignment vertical="center"/>
    </xf>
    <xf numFmtId="0" fontId="67" fillId="27" borderId="29" applyNumberFormat="0" applyAlignment="0" applyProtection="0">
      <alignment vertical="center"/>
    </xf>
    <xf numFmtId="0" fontId="63" fillId="19" borderId="27" applyNumberFormat="0" applyAlignment="0" applyProtection="0">
      <alignment vertical="center"/>
    </xf>
    <xf numFmtId="0" fontId="62" fillId="18" borderId="26" applyNumberFormat="0" applyAlignment="0" applyProtection="0">
      <alignment vertical="center"/>
    </xf>
    <xf numFmtId="0" fontId="0" fillId="0" borderId="0">
      <alignment vertical="center"/>
    </xf>
    <xf numFmtId="0" fontId="0" fillId="0" borderId="0">
      <alignment vertical="center"/>
    </xf>
    <xf numFmtId="0" fontId="61" fillId="0" borderId="25" applyNumberFormat="0" applyFill="0" applyAlignment="0" applyProtection="0">
      <alignment vertical="center"/>
    </xf>
    <xf numFmtId="0" fontId="56" fillId="15" borderId="0" applyNumberFormat="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30" borderId="30" applyNumberFormat="0" applyFont="0" applyAlignment="0" applyProtection="0">
      <alignment vertical="center"/>
    </xf>
    <xf numFmtId="0" fontId="68" fillId="0" borderId="0" applyNumberFormat="0" applyFill="0" applyBorder="0" applyAlignment="0" applyProtection="0">
      <alignment vertical="center"/>
    </xf>
    <xf numFmtId="0" fontId="60" fillId="13" borderId="0" applyNumberFormat="0" applyBorder="0" applyAlignment="0" applyProtection="0">
      <alignment vertical="center"/>
    </xf>
    <xf numFmtId="0" fontId="70" fillId="0" borderId="0" applyNumberFormat="0" applyFill="0" applyBorder="0" applyAlignment="0" applyProtection="0">
      <alignment vertical="center"/>
    </xf>
    <xf numFmtId="0" fontId="56" fillId="17" borderId="0" applyNumberFormat="0" applyBorder="0" applyAlignment="0" applyProtection="0">
      <alignment vertical="center"/>
    </xf>
    <xf numFmtId="0" fontId="59" fillId="11" borderId="0" applyNumberFormat="0" applyBorder="0" applyAlignment="0" applyProtection="0">
      <alignment vertical="center"/>
    </xf>
    <xf numFmtId="181" fontId="58" fillId="0" borderId="0" applyFont="0" applyFill="0" applyBorder="0" applyAlignment="0" applyProtection="0"/>
    <xf numFmtId="0" fontId="57" fillId="10" borderId="0" applyNumberFormat="0" applyBorder="0" applyAlignment="0" applyProtection="0">
      <alignment vertical="center"/>
    </xf>
    <xf numFmtId="0" fontId="75" fillId="37" borderId="0" applyNumberFormat="0" applyBorder="0" applyAlignment="0" applyProtection="0">
      <alignment vertical="center"/>
    </xf>
    <xf numFmtId="0" fontId="56" fillId="9" borderId="0" applyNumberFormat="0" applyBorder="0" applyAlignment="0" applyProtection="0">
      <alignment vertical="center"/>
    </xf>
    <xf numFmtId="0" fontId="57" fillId="12" borderId="0" applyNumberFormat="0" applyBorder="0" applyAlignment="0" applyProtection="0">
      <alignment vertical="center"/>
    </xf>
    <xf numFmtId="0" fontId="0" fillId="0" borderId="0">
      <alignment vertical="center"/>
    </xf>
    <xf numFmtId="0" fontId="56" fillId="16" borderId="0" applyNumberFormat="0" applyBorder="0" applyAlignment="0" applyProtection="0">
      <alignment vertical="center"/>
    </xf>
    <xf numFmtId="0" fontId="57" fillId="28" borderId="0" applyNumberFormat="0" applyBorder="0" applyAlignment="0" applyProtection="0">
      <alignment vertical="center"/>
    </xf>
    <xf numFmtId="0" fontId="56" fillId="8" borderId="0" applyNumberFormat="0" applyBorder="0" applyAlignment="0" applyProtection="0">
      <alignment vertical="center"/>
    </xf>
  </cellStyleXfs>
  <cellXfs count="397">
    <xf numFmtId="0" fontId="0" fillId="0" borderId="0" xfId="0">
      <alignment vertical="center"/>
    </xf>
    <xf numFmtId="0" fontId="0" fillId="0" borderId="0" xfId="0" applyAlignment="1">
      <alignment horizontal="center" vertical="center"/>
    </xf>
    <xf numFmtId="186" fontId="0" fillId="0" borderId="0" xfId="0" applyNumberFormat="1" applyAlignment="1">
      <alignment horizontal="center" vertical="center"/>
    </xf>
    <xf numFmtId="185" fontId="0" fillId="0" borderId="0" xfId="0" applyNumberFormat="1" applyAlignment="1">
      <alignment horizontal="center" vertical="center"/>
    </xf>
    <xf numFmtId="186" fontId="1" fillId="2" borderId="0" xfId="0" applyNumberFormat="1" applyFont="1" applyFill="1" applyAlignment="1">
      <alignment horizontal="center" vertical="center"/>
    </xf>
    <xf numFmtId="186" fontId="0" fillId="2" borderId="0" xfId="0" applyNumberFormat="1" applyFill="1" applyAlignment="1">
      <alignment horizontal="center" vertical="center"/>
    </xf>
    <xf numFmtId="185" fontId="0" fillId="2" borderId="0" xfId="0" applyNumberFormat="1" applyFill="1" applyAlignment="1">
      <alignment horizontal="center" vertical="center"/>
    </xf>
    <xf numFmtId="0" fontId="0" fillId="2" borderId="0" xfId="0" applyFill="1" applyAlignment="1">
      <alignment horizontal="center" vertical="center"/>
    </xf>
    <xf numFmtId="185" fontId="0" fillId="0" borderId="0" xfId="0" applyNumberFormat="1">
      <alignment vertical="center"/>
    </xf>
    <xf numFmtId="186" fontId="1" fillId="0" borderId="0" xfId="0" applyNumberFormat="1" applyFont="1">
      <alignment vertical="center"/>
    </xf>
    <xf numFmtId="0" fontId="2" fillId="0" borderId="0" xfId="0" applyFont="1" applyAlignment="1">
      <alignment horizontal="center" vertical="center" wrapText="1"/>
    </xf>
    <xf numFmtId="0" fontId="0" fillId="0" borderId="0" xfId="62">
      <alignment vertical="center"/>
    </xf>
    <xf numFmtId="0" fontId="3" fillId="0" borderId="1" xfId="62" applyFont="1" applyBorder="1" applyAlignment="1">
      <alignment vertical="center"/>
    </xf>
    <xf numFmtId="0" fontId="4" fillId="0" borderId="1" xfId="62" applyFont="1" applyBorder="1" applyAlignment="1">
      <alignment vertical="center"/>
    </xf>
    <xf numFmtId="0" fontId="5" fillId="0" borderId="2" xfId="62" applyFont="1" applyBorder="1" applyAlignment="1">
      <alignment horizontal="center" vertical="center" wrapText="1"/>
    </xf>
    <xf numFmtId="0" fontId="0" fillId="0" borderId="3" xfId="62" applyBorder="1" applyAlignment="1">
      <alignment horizontal="center" vertical="center"/>
    </xf>
    <xf numFmtId="0" fontId="6" fillId="2" borderId="4" xfId="62" applyFont="1" applyFill="1" applyBorder="1" applyAlignment="1">
      <alignment horizontal="center" vertical="center" wrapText="1"/>
    </xf>
    <xf numFmtId="0" fontId="0" fillId="0" borderId="5" xfId="62" applyBorder="1" applyAlignment="1">
      <alignment horizontal="center" vertical="center"/>
    </xf>
    <xf numFmtId="0" fontId="6" fillId="0" borderId="2" xfId="62" applyFont="1" applyBorder="1" applyAlignment="1">
      <alignment vertical="center" wrapText="1"/>
    </xf>
    <xf numFmtId="0" fontId="5" fillId="3" borderId="2" xfId="62" applyFont="1" applyFill="1" applyBorder="1" applyAlignment="1">
      <alignment horizontal="center" vertical="center" wrapText="1"/>
    </xf>
    <xf numFmtId="186" fontId="7" fillId="2" borderId="2" xfId="62" applyNumberFormat="1" applyFont="1" applyFill="1" applyBorder="1" applyAlignment="1">
      <alignment horizontal="center" vertical="center" wrapText="1"/>
    </xf>
    <xf numFmtId="185" fontId="5" fillId="0" borderId="2" xfId="62" applyNumberFormat="1" applyFont="1" applyBorder="1" applyAlignment="1">
      <alignment horizontal="center" vertical="center" wrapText="1"/>
    </xf>
    <xf numFmtId="0" fontId="6" fillId="0" borderId="0" xfId="62" applyFont="1" applyAlignment="1">
      <alignment horizontal="left" vertical="center"/>
    </xf>
    <xf numFmtId="0" fontId="0" fillId="0" borderId="0" xfId="62" applyAlignment="1">
      <alignment horizontal="center" vertical="center"/>
    </xf>
    <xf numFmtId="0" fontId="6" fillId="2" borderId="6" xfId="62" applyFont="1" applyFill="1" applyBorder="1" applyAlignment="1">
      <alignment horizontal="center" vertical="center" wrapText="1"/>
    </xf>
    <xf numFmtId="0" fontId="6" fillId="2" borderId="7" xfId="62" applyFont="1" applyFill="1" applyBorder="1" applyAlignment="1">
      <alignment horizontal="center" vertical="center" wrapText="1"/>
    </xf>
    <xf numFmtId="0" fontId="8" fillId="0" borderId="3" xfId="62" applyFont="1" applyBorder="1" applyAlignment="1">
      <alignment horizontal="center" vertical="center"/>
    </xf>
    <xf numFmtId="0" fontId="5" fillId="2" borderId="4" xfId="62" applyFont="1" applyFill="1" applyBorder="1" applyAlignment="1">
      <alignment horizontal="center" vertical="center" wrapText="1"/>
    </xf>
    <xf numFmtId="0" fontId="9" fillId="2" borderId="2" xfId="62" applyFont="1" applyFill="1" applyBorder="1" applyAlignment="1">
      <alignment horizontal="center" vertical="center" wrapText="1"/>
    </xf>
    <xf numFmtId="0" fontId="8" fillId="0" borderId="5" xfId="62" applyFont="1" applyBorder="1" applyAlignment="1">
      <alignment horizontal="center" vertical="center"/>
    </xf>
    <xf numFmtId="0" fontId="5" fillId="3" borderId="4" xfId="62" applyFont="1" applyFill="1" applyBorder="1" applyAlignment="1">
      <alignment horizontal="center" vertical="center" wrapText="1"/>
    </xf>
    <xf numFmtId="0" fontId="0" fillId="0" borderId="2" xfId="62" applyBorder="1">
      <alignment vertical="center"/>
    </xf>
    <xf numFmtId="186" fontId="7" fillId="2" borderId="4" xfId="62" applyNumberFormat="1" applyFont="1" applyFill="1" applyBorder="1" applyAlignment="1">
      <alignment horizontal="center" vertical="center" wrapText="1"/>
    </xf>
    <xf numFmtId="0" fontId="5" fillId="0" borderId="2" xfId="62" applyFont="1" applyBorder="1">
      <alignment vertical="center"/>
    </xf>
    <xf numFmtId="185" fontId="7" fillId="2" borderId="2" xfId="62" applyNumberFormat="1" applyFont="1" applyFill="1" applyBorder="1" applyAlignment="1">
      <alignment horizontal="center" vertical="center" wrapText="1"/>
    </xf>
    <xf numFmtId="185" fontId="7" fillId="2" borderId="4" xfId="62" applyNumberFormat="1" applyFont="1" applyFill="1" applyBorder="1" applyAlignment="1">
      <alignment horizontal="center" vertical="center" wrapText="1"/>
    </xf>
    <xf numFmtId="0" fontId="5" fillId="0" borderId="2" xfId="62" applyFont="1" applyBorder="1" applyAlignment="1">
      <alignment horizontal="center" vertical="center"/>
    </xf>
    <xf numFmtId="0" fontId="6" fillId="0" borderId="4" xfId="62" applyFont="1" applyBorder="1" applyAlignment="1">
      <alignment horizontal="center" vertical="center"/>
    </xf>
    <xf numFmtId="0" fontId="6" fillId="0" borderId="6" xfId="62" applyFont="1" applyBorder="1" applyAlignment="1">
      <alignment horizontal="center" vertical="center"/>
    </xf>
    <xf numFmtId="0" fontId="6" fillId="0" borderId="7" xfId="62" applyFont="1" applyBorder="1">
      <alignment vertical="center"/>
    </xf>
    <xf numFmtId="0" fontId="6" fillId="0" borderId="2" xfId="62" applyFont="1" applyBorder="1">
      <alignment vertical="center"/>
    </xf>
    <xf numFmtId="187" fontId="5" fillId="0" borderId="2" xfId="62" applyNumberFormat="1" applyFont="1" applyBorder="1" applyAlignment="1">
      <alignment horizontal="right" vertical="center"/>
    </xf>
    <xf numFmtId="186" fontId="5" fillId="0" borderId="2" xfId="62" applyNumberFormat="1" applyFont="1" applyBorder="1">
      <alignment vertical="center"/>
    </xf>
    <xf numFmtId="185" fontId="5" fillId="0" borderId="2" xfId="62" applyNumberFormat="1" applyFont="1" applyBorder="1" applyAlignment="1">
      <alignment horizontal="center" vertical="center"/>
    </xf>
    <xf numFmtId="0" fontId="6" fillId="0" borderId="6" xfId="62" applyFont="1" applyBorder="1">
      <alignment vertical="center"/>
    </xf>
    <xf numFmtId="0" fontId="6" fillId="0" borderId="4" xfId="62" applyFont="1" applyBorder="1">
      <alignment vertical="center"/>
    </xf>
    <xf numFmtId="0" fontId="5" fillId="0" borderId="4" xfId="62" applyFont="1" applyBorder="1">
      <alignment vertical="center"/>
    </xf>
    <xf numFmtId="185" fontId="5" fillId="0" borderId="2" xfId="62" applyNumberFormat="1" applyFont="1" applyBorder="1">
      <alignment vertical="center"/>
    </xf>
    <xf numFmtId="0" fontId="0" fillId="0" borderId="0" xfId="62" applyBorder="1">
      <alignment vertical="center"/>
    </xf>
    <xf numFmtId="0" fontId="0" fillId="2" borderId="0" xfId="0" applyFill="1">
      <alignment vertical="center"/>
    </xf>
    <xf numFmtId="0" fontId="0" fillId="3" borderId="0" xfId="0" applyFill="1">
      <alignment vertical="center"/>
    </xf>
    <xf numFmtId="0" fontId="10" fillId="2" borderId="0" xfId="0" applyFont="1" applyFill="1">
      <alignment vertical="center"/>
    </xf>
    <xf numFmtId="0" fontId="10" fillId="0" borderId="0" xfId="62" applyFont="1">
      <alignment vertical="center"/>
    </xf>
    <xf numFmtId="0" fontId="11" fillId="0" borderId="0" xfId="62" applyFont="1" applyAlignment="1">
      <alignment vertical="center" shrinkToFit="1"/>
    </xf>
    <xf numFmtId="0" fontId="12" fillId="0" borderId="0" xfId="62" applyFont="1" applyAlignment="1">
      <alignment vertical="center" shrinkToFit="1"/>
    </xf>
    <xf numFmtId="0" fontId="11" fillId="0" borderId="0" xfId="62" applyFont="1" applyFill="1" applyAlignment="1">
      <alignment vertical="center" shrinkToFit="1"/>
    </xf>
    <xf numFmtId="0" fontId="12" fillId="0" borderId="0" xfId="62" applyFont="1" applyFill="1" applyAlignment="1">
      <alignment vertical="center" shrinkToFit="1"/>
    </xf>
    <xf numFmtId="186" fontId="0" fillId="0" borderId="0" xfId="62" applyNumberFormat="1" applyBorder="1">
      <alignment vertical="center"/>
    </xf>
    <xf numFmtId="178" fontId="13" fillId="0" borderId="1" xfId="62" applyNumberFormat="1" applyFont="1" applyBorder="1" applyAlignment="1">
      <alignment horizontal="center" vertical="center"/>
    </xf>
    <xf numFmtId="0" fontId="3" fillId="0" borderId="2" xfId="62" applyFont="1" applyBorder="1" applyAlignment="1">
      <alignment horizontal="center" vertical="center"/>
    </xf>
    <xf numFmtId="0" fontId="14" fillId="4" borderId="2" xfId="62" applyFont="1" applyFill="1" applyBorder="1" applyAlignment="1">
      <alignment horizontal="center" vertical="center" wrapText="1"/>
    </xf>
    <xf numFmtId="0" fontId="15" fillId="0" borderId="2" xfId="62" applyFont="1" applyBorder="1" applyAlignment="1">
      <alignment horizontal="center" vertical="center" wrapText="1"/>
    </xf>
    <xf numFmtId="0" fontId="0" fillId="0" borderId="2" xfId="62" applyBorder="1" applyAlignment="1">
      <alignment horizontal="center" vertical="center"/>
    </xf>
    <xf numFmtId="186" fontId="15" fillId="0" borderId="2" xfId="62" applyNumberFormat="1" applyFont="1" applyBorder="1" applyAlignment="1">
      <alignment horizontal="center" vertical="center" wrapText="1"/>
    </xf>
    <xf numFmtId="0" fontId="11" fillId="0" borderId="2" xfId="62" applyFont="1" applyBorder="1" applyAlignment="1">
      <alignment horizontal="center" vertical="center" shrinkToFit="1"/>
    </xf>
    <xf numFmtId="186" fontId="12" fillId="0" borderId="2" xfId="62" applyNumberFormat="1" applyFont="1" applyBorder="1" applyAlignment="1">
      <alignment horizontal="center" vertical="center" shrinkToFit="1"/>
    </xf>
    <xf numFmtId="186" fontId="16" fillId="0" borderId="2" xfId="62" applyNumberFormat="1" applyFont="1" applyFill="1" applyBorder="1" applyAlignment="1">
      <alignment horizontal="center" vertical="center" shrinkToFit="1"/>
    </xf>
    <xf numFmtId="183" fontId="11" fillId="0" borderId="2" xfId="62" applyNumberFormat="1" applyFont="1" applyFill="1" applyBorder="1" applyAlignment="1">
      <alignment horizontal="center" vertical="center" shrinkToFit="1"/>
    </xf>
    <xf numFmtId="0" fontId="12" fillId="0" borderId="2" xfId="62" applyFont="1" applyBorder="1" applyAlignment="1">
      <alignment horizontal="center" vertical="center" shrinkToFit="1"/>
    </xf>
    <xf numFmtId="186" fontId="12" fillId="5" borderId="2" xfId="62" applyNumberFormat="1" applyFont="1" applyFill="1" applyBorder="1" applyAlignment="1">
      <alignment horizontal="center" vertical="center" shrinkToFit="1"/>
    </xf>
    <xf numFmtId="0" fontId="12" fillId="5" borderId="2" xfId="62" applyFont="1" applyFill="1" applyBorder="1" applyAlignment="1">
      <alignment horizontal="center" vertical="center" shrinkToFit="1"/>
    </xf>
    <xf numFmtId="0" fontId="11" fillId="0" borderId="2" xfId="62" applyFont="1" applyFill="1" applyBorder="1" applyAlignment="1">
      <alignment horizontal="center" vertical="center" shrinkToFit="1"/>
    </xf>
    <xf numFmtId="186" fontId="11" fillId="0" borderId="2" xfId="62" applyNumberFormat="1" applyFont="1" applyFill="1" applyBorder="1" applyAlignment="1">
      <alignment horizontal="center" vertical="center" shrinkToFit="1"/>
    </xf>
    <xf numFmtId="0" fontId="12" fillId="0" borderId="2" xfId="62" applyFont="1" applyFill="1" applyBorder="1" applyAlignment="1">
      <alignment horizontal="center" vertical="center" shrinkToFit="1"/>
    </xf>
    <xf numFmtId="186" fontId="12" fillId="0" borderId="2" xfId="62" applyNumberFormat="1" applyFont="1" applyFill="1" applyBorder="1" applyAlignment="1">
      <alignment horizontal="center" vertical="center" shrinkToFit="1"/>
    </xf>
    <xf numFmtId="186" fontId="11" fillId="0" borderId="2" xfId="62" applyNumberFormat="1" applyFont="1" applyBorder="1" applyAlignment="1">
      <alignment horizontal="center" vertical="center" shrinkToFit="1"/>
    </xf>
    <xf numFmtId="183" fontId="11" fillId="0" borderId="2" xfId="62" applyNumberFormat="1" applyFont="1" applyBorder="1" applyAlignment="1">
      <alignment horizontal="center" vertical="center" shrinkToFit="1"/>
    </xf>
    <xf numFmtId="186" fontId="17" fillId="0" borderId="2" xfId="62" applyNumberFormat="1" applyFont="1" applyFill="1" applyBorder="1" applyAlignment="1">
      <alignment horizontal="center" vertical="center" shrinkToFit="1"/>
    </xf>
    <xf numFmtId="0" fontId="14" fillId="0" borderId="2" xfId="62" applyFont="1" applyBorder="1" applyAlignment="1">
      <alignment horizontal="center" vertical="center" wrapText="1"/>
    </xf>
    <xf numFmtId="185" fontId="12" fillId="0" borderId="2" xfId="62" applyNumberFormat="1" applyFont="1" applyBorder="1" applyAlignment="1">
      <alignment horizontal="center" vertical="center" shrinkToFit="1"/>
    </xf>
    <xf numFmtId="185" fontId="11" fillId="0" borderId="2" xfId="62" applyNumberFormat="1" applyFont="1" applyBorder="1" applyAlignment="1">
      <alignment horizontal="center" vertical="center" shrinkToFit="1"/>
    </xf>
    <xf numFmtId="185" fontId="12" fillId="5" borderId="2" xfId="62" applyNumberFormat="1" applyFont="1" applyFill="1" applyBorder="1" applyAlignment="1">
      <alignment horizontal="center" vertical="center" shrinkToFit="1"/>
    </xf>
    <xf numFmtId="185" fontId="11" fillId="0" borderId="2" xfId="62" applyNumberFormat="1" applyFont="1" applyFill="1" applyBorder="1" applyAlignment="1">
      <alignment horizontal="center" vertical="center" shrinkToFit="1"/>
    </xf>
    <xf numFmtId="185" fontId="12" fillId="0" borderId="2" xfId="62" applyNumberFormat="1" applyFont="1" applyFill="1" applyBorder="1" applyAlignment="1">
      <alignment horizontal="center" vertical="center" shrinkToFit="1"/>
    </xf>
    <xf numFmtId="0" fontId="13" fillId="0" borderId="0" xfId="62" applyFont="1" applyBorder="1" applyAlignment="1">
      <alignment horizontal="center" vertical="center"/>
    </xf>
    <xf numFmtId="186" fontId="0" fillId="0" borderId="0" xfId="62" applyNumberFormat="1">
      <alignment vertical="center"/>
    </xf>
    <xf numFmtId="0" fontId="3" fillId="0" borderId="2" xfId="62" applyFont="1" applyBorder="1" applyAlignment="1">
      <alignment horizontal="center" vertical="center" wrapText="1"/>
    </xf>
    <xf numFmtId="0" fontId="5" fillId="0" borderId="1" xfId="62" applyFont="1" applyBorder="1" applyAlignment="1">
      <alignment horizontal="center" vertical="center"/>
    </xf>
    <xf numFmtId="0" fontId="11" fillId="2" borderId="2" xfId="62" applyFont="1" applyFill="1" applyBorder="1" applyAlignment="1">
      <alignment horizontal="center" vertical="center" shrinkToFit="1"/>
    </xf>
    <xf numFmtId="178" fontId="11" fillId="0" borderId="2" xfId="62" applyNumberFormat="1" applyFont="1" applyFill="1" applyBorder="1" applyAlignment="1">
      <alignment horizontal="center" vertical="center" shrinkToFit="1"/>
    </xf>
    <xf numFmtId="178" fontId="12" fillId="0" borderId="2" xfId="62" applyNumberFormat="1" applyFont="1" applyFill="1" applyBorder="1" applyAlignment="1">
      <alignment horizontal="center" vertical="center" shrinkToFit="1"/>
    </xf>
    <xf numFmtId="178" fontId="12" fillId="0" borderId="2" xfId="62" applyNumberFormat="1" applyFont="1" applyBorder="1" applyAlignment="1">
      <alignment horizontal="center" vertical="center" shrinkToFit="1"/>
    </xf>
    <xf numFmtId="178" fontId="11" fillId="0" borderId="2" xfId="62" applyNumberFormat="1" applyFont="1" applyBorder="1" applyAlignment="1">
      <alignment horizontal="center" vertical="center" shrinkToFit="1"/>
    </xf>
    <xf numFmtId="0" fontId="10" fillId="0" borderId="6" xfId="62" applyFont="1" applyBorder="1" applyAlignment="1">
      <alignment horizontal="center" vertical="center" wrapText="1"/>
    </xf>
    <xf numFmtId="0" fontId="10" fillId="0" borderId="6" xfId="62" applyFont="1" applyBorder="1" applyAlignment="1">
      <alignment vertical="center"/>
    </xf>
    <xf numFmtId="0" fontId="11" fillId="0" borderId="6" xfId="62" applyFont="1" applyBorder="1" applyAlignment="1">
      <alignment vertical="center" shrinkToFit="1"/>
    </xf>
    <xf numFmtId="0" fontId="11" fillId="0" borderId="8" xfId="62" applyFont="1" applyBorder="1" applyAlignment="1">
      <alignment vertical="center" shrinkToFit="1"/>
    </xf>
    <xf numFmtId="0" fontId="11" fillId="0" borderId="0" xfId="62" applyFont="1" applyFill="1" applyBorder="1" applyAlignment="1">
      <alignment vertical="center" shrinkToFit="1"/>
    </xf>
    <xf numFmtId="0" fontId="11" fillId="0" borderId="0" xfId="62" applyFont="1" applyBorder="1" applyAlignment="1">
      <alignment vertical="center" shrinkToFit="1"/>
    </xf>
    <xf numFmtId="0" fontId="12" fillId="0" borderId="0" xfId="62" applyFont="1" applyBorder="1" applyAlignment="1">
      <alignment vertical="center" shrinkToFit="1"/>
    </xf>
    <xf numFmtId="185" fontId="11" fillId="0" borderId="0" xfId="62" applyNumberFormat="1" applyFont="1" applyAlignment="1">
      <alignment vertical="center" shrinkToFit="1"/>
    </xf>
    <xf numFmtId="185" fontId="12" fillId="0" borderId="0" xfId="62" applyNumberFormat="1" applyFont="1" applyAlignment="1">
      <alignment vertical="center" shrinkToFit="1"/>
    </xf>
    <xf numFmtId="186" fontId="11" fillId="0" borderId="0" xfId="62" applyNumberFormat="1" applyFont="1" applyAlignment="1">
      <alignment vertical="center" shrinkToFit="1"/>
    </xf>
    <xf numFmtId="0" fontId="10" fillId="0" borderId="0" xfId="49" applyFont="1">
      <alignment vertical="center"/>
    </xf>
    <xf numFmtId="0" fontId="10" fillId="0" borderId="0" xfId="49" applyFont="1" applyAlignment="1">
      <alignment vertical="center" shrinkToFit="1"/>
    </xf>
    <xf numFmtId="0" fontId="18" fillId="0" borderId="0" xfId="49" applyFont="1" applyAlignment="1">
      <alignment vertical="center" shrinkToFit="1"/>
    </xf>
    <xf numFmtId="0" fontId="2" fillId="0" borderId="0" xfId="49" applyFont="1" applyAlignment="1">
      <alignment vertical="center" shrinkToFit="1"/>
    </xf>
    <xf numFmtId="0" fontId="2" fillId="0" borderId="0" xfId="49" applyFont="1">
      <alignment vertical="center"/>
    </xf>
    <xf numFmtId="0" fontId="5" fillId="0" borderId="0" xfId="49" applyFont="1" applyAlignment="1">
      <alignment vertical="center" shrinkToFit="1"/>
    </xf>
    <xf numFmtId="0" fontId="5" fillId="0" borderId="0" xfId="49" applyFont="1">
      <alignment vertical="center"/>
    </xf>
    <xf numFmtId="0" fontId="8" fillId="0" borderId="0" xfId="49" applyFont="1" applyAlignment="1">
      <alignment vertical="center" shrinkToFit="1"/>
    </xf>
    <xf numFmtId="0" fontId="8" fillId="0" borderId="0" xfId="45" applyFont="1" applyAlignment="1">
      <alignment vertical="center" shrinkToFit="1"/>
    </xf>
    <xf numFmtId="0" fontId="8" fillId="0" borderId="0" xfId="45" applyFont="1">
      <alignment vertical="center"/>
    </xf>
    <xf numFmtId="0" fontId="10" fillId="0" borderId="0" xfId="45" applyFont="1">
      <alignment vertical="center"/>
    </xf>
    <xf numFmtId="0" fontId="8" fillId="0" borderId="0" xfId="22" applyFont="1" applyAlignment="1">
      <alignment vertical="center" shrinkToFit="1"/>
    </xf>
    <xf numFmtId="0" fontId="8" fillId="0" borderId="0" xfId="22" applyFont="1" applyAlignment="1">
      <alignment vertical="center"/>
    </xf>
    <xf numFmtId="0" fontId="8" fillId="0" borderId="0" xfId="49" applyFont="1" applyBorder="1">
      <alignment vertical="center"/>
    </xf>
    <xf numFmtId="185" fontId="8" fillId="0" borderId="0" xfId="49" applyNumberFormat="1" applyFont="1" applyBorder="1">
      <alignment vertical="center"/>
    </xf>
    <xf numFmtId="0" fontId="8" fillId="0" borderId="0" xfId="49" applyFont="1">
      <alignment vertical="center"/>
    </xf>
    <xf numFmtId="0" fontId="13" fillId="0" borderId="1" xfId="49" applyFont="1" applyBorder="1" applyAlignment="1">
      <alignment vertical="center"/>
    </xf>
    <xf numFmtId="185" fontId="13" fillId="0" borderId="1" xfId="49" applyNumberFormat="1" applyFont="1" applyBorder="1" applyAlignment="1">
      <alignment vertical="center"/>
    </xf>
    <xf numFmtId="0" fontId="3" fillId="0" borderId="0" xfId="49" applyFont="1" applyBorder="1" applyAlignment="1">
      <alignment horizontal="center" vertical="center"/>
    </xf>
    <xf numFmtId="0" fontId="14" fillId="4" borderId="3" xfId="49" applyFont="1" applyFill="1" applyBorder="1" applyAlignment="1">
      <alignment horizontal="center" vertical="center" wrapText="1"/>
    </xf>
    <xf numFmtId="0" fontId="14" fillId="4" borderId="9" xfId="49" applyFont="1" applyFill="1" applyBorder="1" applyAlignment="1">
      <alignment horizontal="center" vertical="center" wrapText="1"/>
    </xf>
    <xf numFmtId="0" fontId="15" fillId="0" borderId="10" xfId="49" applyFont="1" applyBorder="1" applyAlignment="1">
      <alignment horizontal="center" vertical="center" wrapText="1"/>
    </xf>
    <xf numFmtId="0" fontId="14" fillId="4" borderId="4" xfId="49" applyFont="1" applyFill="1" applyBorder="1" applyAlignment="1">
      <alignment horizontal="center" vertical="center" shrinkToFit="1"/>
    </xf>
    <xf numFmtId="0" fontId="15" fillId="0" borderId="11" xfId="49" applyFont="1" applyBorder="1" applyAlignment="1">
      <alignment horizontal="center" vertical="center" wrapText="1"/>
    </xf>
    <xf numFmtId="185" fontId="14" fillId="4" borderId="4" xfId="49" applyNumberFormat="1" applyFont="1" applyFill="1" applyBorder="1" applyAlignment="1">
      <alignment horizontal="center" vertical="center" shrinkToFit="1"/>
    </xf>
    <xf numFmtId="185" fontId="19" fillId="4" borderId="4" xfId="49" applyNumberFormat="1" applyFont="1" applyFill="1" applyBorder="1" applyAlignment="1">
      <alignment vertical="center" shrinkToFit="1"/>
    </xf>
    <xf numFmtId="0" fontId="15" fillId="0" borderId="12" xfId="49" applyFont="1" applyBorder="1" applyAlignment="1">
      <alignment horizontal="center" vertical="center" wrapText="1"/>
    </xf>
    <xf numFmtId="185" fontId="15" fillId="4" borderId="2" xfId="49" applyNumberFormat="1" applyFont="1" applyFill="1" applyBorder="1" applyAlignment="1">
      <alignment horizontal="center" vertical="center" wrapText="1"/>
    </xf>
    <xf numFmtId="0" fontId="3" fillId="0" borderId="7" xfId="49" applyFont="1" applyFill="1" applyBorder="1" applyAlignment="1">
      <alignment horizontal="center" vertical="center" shrinkToFit="1"/>
    </xf>
    <xf numFmtId="185" fontId="3" fillId="4" borderId="2" xfId="49" applyNumberFormat="1" applyFont="1" applyFill="1" applyBorder="1" applyAlignment="1">
      <alignment horizontal="center" vertical="center" shrinkToFit="1"/>
    </xf>
    <xf numFmtId="0" fontId="5" fillId="0" borderId="7" xfId="49" applyFont="1" applyFill="1" applyBorder="1" applyAlignment="1">
      <alignment horizontal="center" vertical="center" shrinkToFit="1"/>
    </xf>
    <xf numFmtId="185" fontId="5" fillId="4" borderId="2" xfId="49" applyNumberFormat="1" applyFont="1" applyFill="1" applyBorder="1" applyAlignment="1">
      <alignment horizontal="center" vertical="center" shrinkToFit="1"/>
    </xf>
    <xf numFmtId="185" fontId="20" fillId="4" borderId="13" xfId="45" applyNumberFormat="1" applyFont="1" applyFill="1" applyBorder="1" applyAlignment="1">
      <alignment horizontal="center" vertical="center" shrinkToFit="1"/>
    </xf>
    <xf numFmtId="185" fontId="20" fillId="4" borderId="2" xfId="49" applyNumberFormat="1" applyFont="1" applyFill="1" applyBorder="1" applyAlignment="1">
      <alignment horizontal="center" vertical="center" shrinkToFit="1"/>
    </xf>
    <xf numFmtId="0" fontId="5" fillId="0" borderId="14" xfId="49" applyFont="1" applyFill="1" applyBorder="1" applyAlignment="1">
      <alignment horizontal="center" vertical="center" shrinkToFit="1"/>
    </xf>
    <xf numFmtId="185" fontId="5" fillId="4" borderId="15" xfId="49" applyNumberFormat="1" applyFont="1" applyFill="1" applyBorder="1" applyAlignment="1">
      <alignment horizontal="center" vertical="center" shrinkToFit="1"/>
    </xf>
    <xf numFmtId="0" fontId="5" fillId="0" borderId="0" xfId="49" applyFont="1" applyFill="1" applyBorder="1" applyAlignment="1">
      <alignment horizontal="center" vertical="center" shrinkToFit="1"/>
    </xf>
    <xf numFmtId="185" fontId="21" fillId="4" borderId="4" xfId="49" applyNumberFormat="1" applyFont="1" applyFill="1" applyBorder="1" applyAlignment="1">
      <alignment horizontal="center" vertical="center" shrinkToFit="1"/>
    </xf>
    <xf numFmtId="185" fontId="21" fillId="4" borderId="4" xfId="49" applyNumberFormat="1" applyFont="1" applyFill="1" applyBorder="1" applyAlignment="1">
      <alignment vertical="center" shrinkToFit="1"/>
    </xf>
    <xf numFmtId="0" fontId="5" fillId="0" borderId="0" xfId="49" applyFont="1" applyFill="1" applyBorder="1" applyAlignment="1">
      <alignment vertical="center" shrinkToFit="1"/>
    </xf>
    <xf numFmtId="185" fontId="5" fillId="4" borderId="4" xfId="49" applyNumberFormat="1" applyFont="1" applyFill="1" applyBorder="1" applyAlignment="1">
      <alignment horizontal="center" vertical="center" shrinkToFit="1"/>
    </xf>
    <xf numFmtId="185" fontId="5" fillId="4" borderId="4" xfId="49" applyNumberFormat="1" applyFont="1" applyFill="1" applyBorder="1" applyAlignment="1">
      <alignment vertical="center" shrinkToFit="1"/>
    </xf>
    <xf numFmtId="185" fontId="22" fillId="4" borderId="13" xfId="45" applyNumberFormat="1" applyFont="1" applyFill="1" applyBorder="1" applyAlignment="1">
      <alignment horizontal="center" vertical="center" shrinkToFit="1"/>
    </xf>
    <xf numFmtId="185" fontId="22" fillId="4" borderId="2" xfId="49" applyNumberFormat="1" applyFont="1" applyFill="1" applyBorder="1" applyAlignment="1">
      <alignment horizontal="center" vertical="center" shrinkToFit="1"/>
    </xf>
    <xf numFmtId="0" fontId="13" fillId="0" borderId="0" xfId="49" applyFont="1" applyBorder="1" applyAlignment="1">
      <alignment horizontal="center" vertical="center"/>
    </xf>
    <xf numFmtId="0" fontId="14" fillId="0" borderId="4" xfId="49" applyFont="1" applyBorder="1" applyAlignment="1">
      <alignment horizontal="center" vertical="center" wrapText="1"/>
    </xf>
    <xf numFmtId="0" fontId="14" fillId="0" borderId="6" xfId="49" applyFont="1" applyBorder="1" applyAlignment="1">
      <alignment horizontal="center" vertical="center" wrapText="1"/>
    </xf>
    <xf numFmtId="0" fontId="14" fillId="0" borderId="4" xfId="49" applyFont="1" applyBorder="1" applyAlignment="1">
      <alignment horizontal="center" vertical="center" shrinkToFit="1"/>
    </xf>
    <xf numFmtId="0" fontId="14" fillId="0" borderId="6" xfId="49" applyFont="1" applyBorder="1" applyAlignment="1">
      <alignment horizontal="center" vertical="center" shrinkToFit="1"/>
    </xf>
    <xf numFmtId="0" fontId="14" fillId="0" borderId="7" xfId="49" applyFont="1" applyBorder="1" applyAlignment="1">
      <alignment horizontal="center" vertical="center" shrinkToFit="1"/>
    </xf>
    <xf numFmtId="177" fontId="14" fillId="2" borderId="2" xfId="49" applyNumberFormat="1" applyFont="1" applyFill="1" applyBorder="1" applyAlignment="1">
      <alignment horizontal="center" vertical="center" shrinkToFit="1"/>
    </xf>
    <xf numFmtId="0" fontId="15" fillId="0" borderId="2" xfId="49" applyFont="1" applyBorder="1" applyAlignment="1">
      <alignment horizontal="center" vertical="center" wrapText="1"/>
    </xf>
    <xf numFmtId="0" fontId="15" fillId="0" borderId="4" xfId="49" applyFont="1" applyBorder="1" applyAlignment="1">
      <alignment horizontal="center" vertical="center" wrapText="1"/>
    </xf>
    <xf numFmtId="177" fontId="3" fillId="0" borderId="16" xfId="49" applyNumberFormat="1" applyFont="1" applyBorder="1" applyAlignment="1">
      <alignment horizontal="center" vertical="center" shrinkToFit="1"/>
    </xf>
    <xf numFmtId="177" fontId="3" fillId="0" borderId="2" xfId="45" applyNumberFormat="1" applyFont="1" applyFill="1" applyBorder="1" applyAlignment="1">
      <alignment horizontal="center" vertical="center" shrinkToFit="1"/>
    </xf>
    <xf numFmtId="177" fontId="3" fillId="0" borderId="4" xfId="45" applyNumberFormat="1" applyFont="1" applyFill="1" applyBorder="1" applyAlignment="1">
      <alignment horizontal="center" vertical="center" shrinkToFit="1"/>
    </xf>
    <xf numFmtId="186" fontId="3" fillId="0" borderId="2" xfId="45" applyNumberFormat="1" applyFont="1" applyFill="1" applyBorder="1" applyAlignment="1">
      <alignment vertical="center" shrinkToFit="1"/>
    </xf>
    <xf numFmtId="177" fontId="5" fillId="2" borderId="16" xfId="49" applyNumberFormat="1" applyFont="1" applyFill="1" applyBorder="1" applyAlignment="1">
      <alignment horizontal="center" vertical="center" shrinkToFit="1"/>
    </xf>
    <xf numFmtId="177" fontId="5" fillId="2" borderId="2" xfId="49" applyNumberFormat="1" applyFont="1" applyFill="1" applyBorder="1" applyAlignment="1">
      <alignment horizontal="center" vertical="center" shrinkToFit="1"/>
    </xf>
    <xf numFmtId="186" fontId="5" fillId="0" borderId="2" xfId="45" applyNumberFormat="1" applyFont="1" applyFill="1" applyBorder="1" applyAlignment="1">
      <alignment vertical="center" shrinkToFit="1"/>
    </xf>
    <xf numFmtId="177" fontId="5" fillId="2" borderId="17" xfId="49" applyNumberFormat="1" applyFont="1" applyFill="1" applyBorder="1" applyAlignment="1">
      <alignment horizontal="center" vertical="center" shrinkToFit="1"/>
    </xf>
    <xf numFmtId="177" fontId="5" fillId="2" borderId="15" xfId="49" applyNumberFormat="1" applyFont="1" applyFill="1" applyBorder="1" applyAlignment="1">
      <alignment horizontal="center" vertical="center" shrinkToFit="1"/>
    </xf>
    <xf numFmtId="186" fontId="5" fillId="0" borderId="15" xfId="45" applyNumberFormat="1" applyFont="1" applyFill="1" applyBorder="1" applyAlignment="1">
      <alignment vertical="center" shrinkToFit="1"/>
    </xf>
    <xf numFmtId="177" fontId="21" fillId="2" borderId="2" xfId="49" applyNumberFormat="1" applyFont="1" applyFill="1" applyBorder="1" applyAlignment="1">
      <alignment horizontal="center" vertical="center" shrinkToFit="1"/>
    </xf>
    <xf numFmtId="0" fontId="21" fillId="0" borderId="6" xfId="49" applyFont="1" applyBorder="1" applyAlignment="1">
      <alignment horizontal="center" vertical="center" shrinkToFit="1"/>
    </xf>
    <xf numFmtId="0" fontId="5" fillId="0" borderId="2" xfId="49" applyFont="1" applyBorder="1" applyAlignment="1">
      <alignment horizontal="center" vertical="center" shrinkToFit="1"/>
    </xf>
    <xf numFmtId="0" fontId="5" fillId="0" borderId="4" xfId="49" applyFont="1" applyBorder="1" applyAlignment="1">
      <alignment horizontal="center" vertical="center" shrinkToFit="1"/>
    </xf>
    <xf numFmtId="0" fontId="5" fillId="0" borderId="6" xfId="49" applyFont="1" applyBorder="1" applyAlignment="1">
      <alignment horizontal="center" vertical="center" shrinkToFit="1"/>
    </xf>
    <xf numFmtId="177" fontId="3" fillId="2" borderId="16" xfId="49" applyNumberFormat="1" applyFont="1" applyFill="1" applyBorder="1" applyAlignment="1">
      <alignment horizontal="center" vertical="center" shrinkToFit="1"/>
    </xf>
    <xf numFmtId="177" fontId="3" fillId="2" borderId="2" xfId="49" applyNumberFormat="1" applyFont="1" applyFill="1" applyBorder="1" applyAlignment="1">
      <alignment horizontal="center" vertical="center" shrinkToFit="1"/>
    </xf>
    <xf numFmtId="0" fontId="14" fillId="0" borderId="7" xfId="49" applyFont="1" applyBorder="1" applyAlignment="1">
      <alignment horizontal="center" vertical="center" wrapText="1"/>
    </xf>
    <xf numFmtId="0" fontId="10" fillId="0" borderId="4" xfId="49" applyFont="1" applyBorder="1" applyAlignment="1">
      <alignment horizontal="center" vertical="center" wrapText="1"/>
    </xf>
    <xf numFmtId="0" fontId="10" fillId="0" borderId="4" xfId="49" applyFont="1" applyBorder="1" applyAlignment="1">
      <alignment horizontal="center" vertical="center" shrinkToFit="1"/>
    </xf>
    <xf numFmtId="0" fontId="10" fillId="0" borderId="4" xfId="49" applyFont="1" applyBorder="1" applyAlignment="1">
      <alignment vertical="center"/>
    </xf>
    <xf numFmtId="185" fontId="3" fillId="0" borderId="4" xfId="49" applyNumberFormat="1" applyFont="1" applyFill="1" applyBorder="1" applyAlignment="1">
      <alignment horizontal="center" vertical="center" shrinkToFit="1"/>
    </xf>
    <xf numFmtId="185" fontId="5" fillId="0" borderId="4" xfId="49" applyNumberFormat="1" applyFont="1" applyFill="1" applyBorder="1" applyAlignment="1">
      <alignment horizontal="center" vertical="center" shrinkToFit="1"/>
    </xf>
    <xf numFmtId="0" fontId="8" fillId="0" borderId="4" xfId="49" applyFont="1" applyBorder="1" applyAlignment="1">
      <alignment vertical="center"/>
    </xf>
    <xf numFmtId="185" fontId="5" fillId="0" borderId="18" xfId="49" applyNumberFormat="1" applyFont="1" applyFill="1" applyBorder="1" applyAlignment="1">
      <alignment horizontal="center" vertical="center" shrinkToFit="1"/>
    </xf>
    <xf numFmtId="0" fontId="8" fillId="0" borderId="18" xfId="49" applyFont="1" applyBorder="1" applyAlignment="1">
      <alignment vertical="center"/>
    </xf>
    <xf numFmtId="0" fontId="18" fillId="0" borderId="4" xfId="49" applyFont="1" applyBorder="1" applyAlignment="1">
      <alignment horizontal="center" vertical="center" shrinkToFit="1"/>
    </xf>
    <xf numFmtId="0" fontId="2" fillId="0" borderId="4" xfId="49" applyFont="1" applyBorder="1" applyAlignment="1">
      <alignment horizontal="center" vertical="center" shrinkToFit="1"/>
    </xf>
    <xf numFmtId="0" fontId="2" fillId="0" borderId="4" xfId="49" applyFont="1" applyBorder="1" applyAlignment="1">
      <alignment vertical="center"/>
    </xf>
    <xf numFmtId="0" fontId="5" fillId="0" borderId="4" xfId="49" applyFont="1" applyBorder="1" applyAlignment="1">
      <alignment vertical="center"/>
    </xf>
    <xf numFmtId="0" fontId="8" fillId="0" borderId="4" xfId="49" applyFont="1" applyBorder="1" applyAlignment="1">
      <alignment horizontal="center" vertical="center" shrinkToFit="1"/>
    </xf>
    <xf numFmtId="178" fontId="19" fillId="0" borderId="2" xfId="40" applyNumberFormat="1" applyFont="1" applyBorder="1" applyAlignment="1">
      <alignment horizontal="center" vertical="center" shrinkToFit="1"/>
    </xf>
    <xf numFmtId="178" fontId="19" fillId="0" borderId="2" xfId="62" applyNumberFormat="1" applyFont="1" applyFill="1" applyBorder="1" applyAlignment="1">
      <alignment horizontal="center" vertical="center" shrinkToFit="1"/>
    </xf>
    <xf numFmtId="178" fontId="19" fillId="0" borderId="4" xfId="62" applyNumberFormat="1" applyFont="1" applyFill="1" applyBorder="1" applyAlignment="1">
      <alignment horizontal="center" vertical="center" shrinkToFit="1"/>
    </xf>
    <xf numFmtId="185" fontId="5" fillId="4" borderId="4" xfId="45" applyNumberFormat="1" applyFont="1" applyFill="1" applyBorder="1" applyAlignment="1">
      <alignment horizontal="center" vertical="center" shrinkToFit="1"/>
    </xf>
    <xf numFmtId="185" fontId="5" fillId="4" borderId="4" xfId="45" applyNumberFormat="1" applyFont="1" applyFill="1" applyBorder="1" applyAlignment="1">
      <alignment vertical="center" shrinkToFit="1"/>
    </xf>
    <xf numFmtId="185" fontId="5" fillId="4" borderId="2" xfId="45" applyNumberFormat="1" applyFont="1" applyFill="1" applyBorder="1" applyAlignment="1">
      <alignment horizontal="center" vertical="center" shrinkToFit="1"/>
    </xf>
    <xf numFmtId="0" fontId="3" fillId="0" borderId="7" xfId="45" applyFont="1" applyFill="1" applyBorder="1" applyAlignment="1">
      <alignment horizontal="center" vertical="center" shrinkToFit="1"/>
    </xf>
    <xf numFmtId="185" fontId="3" fillId="4" borderId="2" xfId="45" applyNumberFormat="1" applyFont="1" applyFill="1" applyBorder="1" applyAlignment="1">
      <alignment horizontal="center" vertical="center" shrinkToFit="1"/>
    </xf>
    <xf numFmtId="0" fontId="5" fillId="0" borderId="7" xfId="45" applyFont="1" applyFill="1" applyBorder="1" applyAlignment="1">
      <alignment horizontal="center" vertical="center" shrinkToFit="1"/>
    </xf>
    <xf numFmtId="185" fontId="20" fillId="4" borderId="2" xfId="45" applyNumberFormat="1" applyFont="1" applyFill="1" applyBorder="1" applyAlignment="1">
      <alignment horizontal="center" vertical="center" shrinkToFit="1"/>
    </xf>
    <xf numFmtId="0" fontId="5" fillId="0" borderId="6" xfId="45" applyFont="1" applyFill="1" applyBorder="1" applyAlignment="1">
      <alignment horizontal="center" vertical="center" shrinkToFit="1"/>
    </xf>
    <xf numFmtId="185" fontId="5" fillId="4" borderId="15" xfId="45" applyNumberFormat="1" applyFont="1" applyFill="1" applyBorder="1" applyAlignment="1">
      <alignment horizontal="center" vertical="center" shrinkToFit="1"/>
    </xf>
    <xf numFmtId="0" fontId="5" fillId="0" borderId="7" xfId="49" applyFont="1" applyFill="1" applyBorder="1" applyAlignment="1" applyProtection="1">
      <alignment horizontal="center" vertical="center" shrinkToFit="1"/>
      <protection locked="0"/>
    </xf>
    <xf numFmtId="188" fontId="5" fillId="0" borderId="2" xfId="45" applyNumberFormat="1" applyFont="1" applyFill="1" applyBorder="1" applyAlignment="1">
      <alignment vertical="center" shrinkToFit="1"/>
    </xf>
    <xf numFmtId="177" fontId="5" fillId="2" borderId="2" xfId="45" applyNumberFormat="1" applyFont="1" applyFill="1" applyBorder="1" applyAlignment="1">
      <alignment horizontal="center" vertical="center" shrinkToFit="1"/>
    </xf>
    <xf numFmtId="0" fontId="5" fillId="0" borderId="6" xfId="45" applyFont="1" applyBorder="1" applyAlignment="1">
      <alignment horizontal="center" vertical="center" shrinkToFit="1"/>
    </xf>
    <xf numFmtId="0" fontId="5" fillId="0" borderId="2" xfId="45" applyFont="1" applyBorder="1" applyAlignment="1">
      <alignment horizontal="center" vertical="center" shrinkToFit="1"/>
    </xf>
    <xf numFmtId="0" fontId="5" fillId="0" borderId="4" xfId="45" applyFont="1" applyBorder="1" applyAlignment="1">
      <alignment horizontal="center" vertical="center" shrinkToFit="1"/>
    </xf>
    <xf numFmtId="177" fontId="3" fillId="0" borderId="16" xfId="45" applyNumberFormat="1" applyFont="1" applyBorder="1" applyAlignment="1">
      <alignment horizontal="center" vertical="center" shrinkToFit="1"/>
    </xf>
    <xf numFmtId="177" fontId="5" fillId="2" borderId="16" xfId="45" applyNumberFormat="1" applyFont="1" applyFill="1" applyBorder="1" applyAlignment="1">
      <alignment horizontal="center" vertical="center" shrinkToFit="1"/>
    </xf>
    <xf numFmtId="177" fontId="5" fillId="2" borderId="17" xfId="45" applyNumberFormat="1" applyFont="1" applyFill="1" applyBorder="1" applyAlignment="1">
      <alignment horizontal="center" vertical="center" shrinkToFit="1"/>
    </xf>
    <xf numFmtId="177" fontId="5" fillId="2" borderId="15" xfId="45" applyNumberFormat="1" applyFont="1" applyFill="1" applyBorder="1" applyAlignment="1">
      <alignment horizontal="center" vertical="center" shrinkToFit="1"/>
    </xf>
    <xf numFmtId="188" fontId="5" fillId="0" borderId="4" xfId="49" applyNumberFormat="1" applyFont="1" applyFill="1" applyBorder="1" applyAlignment="1">
      <alignment horizontal="center" vertical="center" shrinkToFit="1"/>
    </xf>
    <xf numFmtId="0" fontId="8" fillId="0" borderId="4" xfId="45" applyFont="1" applyBorder="1" applyAlignment="1">
      <alignment horizontal="center" vertical="center" shrinkToFit="1"/>
    </xf>
    <xf numFmtId="0" fontId="8" fillId="0" borderId="4" xfId="45" applyFont="1" applyBorder="1" applyAlignment="1">
      <alignment vertical="center"/>
    </xf>
    <xf numFmtId="185" fontId="3" fillId="0" borderId="4" xfId="45" applyNumberFormat="1" applyFont="1" applyFill="1" applyBorder="1" applyAlignment="1">
      <alignment horizontal="center" vertical="center" shrinkToFit="1"/>
    </xf>
    <xf numFmtId="0" fontId="10" fillId="0" borderId="4" xfId="45" applyFont="1" applyBorder="1" applyAlignment="1">
      <alignment vertical="center"/>
    </xf>
    <xf numFmtId="185" fontId="5" fillId="0" borderId="4" xfId="45" applyNumberFormat="1" applyFont="1" applyFill="1" applyBorder="1" applyAlignment="1">
      <alignment horizontal="center" vertical="center" shrinkToFit="1"/>
    </xf>
    <xf numFmtId="185" fontId="5" fillId="0" borderId="18" xfId="45" applyNumberFormat="1" applyFont="1" applyFill="1" applyBorder="1" applyAlignment="1">
      <alignment horizontal="center" vertical="center" shrinkToFit="1"/>
    </xf>
    <xf numFmtId="0" fontId="8" fillId="0" borderId="18" xfId="45" applyFont="1" applyBorder="1" applyAlignment="1">
      <alignment vertical="center"/>
    </xf>
    <xf numFmtId="185" fontId="3" fillId="4" borderId="2" xfId="49" applyNumberFormat="1" applyFont="1" applyFill="1" applyBorder="1" applyAlignment="1">
      <alignment vertical="center" shrinkToFit="1"/>
    </xf>
    <xf numFmtId="185" fontId="5" fillId="4" borderId="4" xfId="22" applyNumberFormat="1" applyFont="1" applyFill="1" applyBorder="1" applyAlignment="1">
      <alignment horizontal="center" vertical="center" shrinkToFit="1"/>
    </xf>
    <xf numFmtId="185" fontId="5" fillId="4" borderId="4" xfId="22" applyNumberFormat="1" applyFont="1" applyFill="1" applyBorder="1" applyAlignment="1">
      <alignment vertical="center" shrinkToFit="1"/>
    </xf>
    <xf numFmtId="185" fontId="5" fillId="4" borderId="2" xfId="22" applyNumberFormat="1" applyFont="1" applyFill="1" applyBorder="1" applyAlignment="1">
      <alignment horizontal="center" vertical="center" shrinkToFit="1"/>
    </xf>
    <xf numFmtId="184" fontId="3" fillId="0" borderId="4" xfId="49" applyNumberFormat="1" applyFont="1" applyBorder="1" applyAlignment="1">
      <alignment horizontal="center" vertical="center" shrinkToFit="1"/>
    </xf>
    <xf numFmtId="0" fontId="3" fillId="0" borderId="4" xfId="49" applyFont="1" applyBorder="1" applyAlignment="1">
      <alignment horizontal="center" vertical="center" shrinkToFit="1"/>
    </xf>
    <xf numFmtId="184" fontId="3" fillId="0" borderId="2" xfId="49" applyNumberFormat="1" applyFont="1" applyBorder="1" applyAlignment="1">
      <alignment horizontal="center" vertical="center" shrinkToFit="1"/>
    </xf>
    <xf numFmtId="0" fontId="3" fillId="0" borderId="2" xfId="49" applyFont="1" applyBorder="1" applyAlignment="1">
      <alignment horizontal="center" vertical="center" shrinkToFit="1"/>
    </xf>
    <xf numFmtId="177" fontId="5" fillId="2" borderId="2" xfId="22" applyNumberFormat="1" applyFont="1" applyFill="1" applyBorder="1" applyAlignment="1">
      <alignment horizontal="center" vertical="center" shrinkToFit="1"/>
    </xf>
    <xf numFmtId="0" fontId="5" fillId="0" borderId="6" xfId="22" applyFont="1" applyBorder="1" applyAlignment="1">
      <alignment horizontal="center" vertical="center" shrinkToFit="1"/>
    </xf>
    <xf numFmtId="0" fontId="5" fillId="0" borderId="2" xfId="22" applyFont="1" applyBorder="1" applyAlignment="1">
      <alignment horizontal="center" vertical="center" shrinkToFit="1"/>
    </xf>
    <xf numFmtId="0" fontId="5" fillId="0" borderId="4" xfId="22" applyFont="1" applyBorder="1" applyAlignment="1">
      <alignment horizontal="center" vertical="center" shrinkToFit="1"/>
    </xf>
    <xf numFmtId="0" fontId="8" fillId="0" borderId="4" xfId="22" applyFont="1" applyBorder="1" applyAlignment="1">
      <alignment horizontal="center" vertical="center" shrinkToFit="1"/>
    </xf>
    <xf numFmtId="0" fontId="8" fillId="0" borderId="4" xfId="22" applyFont="1" applyBorder="1" applyAlignment="1">
      <alignment vertical="center"/>
    </xf>
    <xf numFmtId="0" fontId="10" fillId="6" borderId="0" xfId="49" applyFont="1" applyFill="1">
      <alignment vertical="center"/>
    </xf>
    <xf numFmtId="0" fontId="8" fillId="6" borderId="0" xfId="49" applyFont="1" applyFill="1">
      <alignment vertical="center"/>
    </xf>
    <xf numFmtId="0" fontId="10" fillId="6" borderId="0" xfId="45" applyFont="1" applyFill="1">
      <alignment vertical="center"/>
    </xf>
    <xf numFmtId="185" fontId="3" fillId="0" borderId="2" xfId="49" applyNumberFormat="1" applyFont="1" applyFill="1" applyBorder="1" applyAlignment="1">
      <alignment horizontal="center" vertical="center" shrinkToFit="1"/>
    </xf>
    <xf numFmtId="0" fontId="3" fillId="6" borderId="7" xfId="49" applyFont="1" applyFill="1" applyBorder="1" applyAlignment="1">
      <alignment horizontal="center" vertical="center" shrinkToFit="1"/>
    </xf>
    <xf numFmtId="185" fontId="3" fillId="6" borderId="2" xfId="49" applyNumberFormat="1" applyFont="1" applyFill="1" applyBorder="1" applyAlignment="1">
      <alignment horizontal="center" vertical="center" shrinkToFit="1"/>
    </xf>
    <xf numFmtId="185" fontId="5" fillId="0" borderId="2" xfId="49" applyNumberFormat="1" applyFont="1" applyFill="1" applyBorder="1" applyAlignment="1">
      <alignment horizontal="center" vertical="center" shrinkToFit="1"/>
    </xf>
    <xf numFmtId="185" fontId="20" fillId="0" borderId="13" xfId="45" applyNumberFormat="1" applyFont="1" applyFill="1" applyBorder="1" applyAlignment="1">
      <alignment horizontal="center" vertical="center" shrinkToFit="1"/>
    </xf>
    <xf numFmtId="185" fontId="20" fillId="0" borderId="2" xfId="49" applyNumberFormat="1" applyFont="1" applyFill="1" applyBorder="1" applyAlignment="1">
      <alignment horizontal="center" vertical="center" shrinkToFit="1"/>
    </xf>
    <xf numFmtId="0" fontId="5" fillId="6" borderId="7" xfId="49" applyFont="1" applyFill="1" applyBorder="1" applyAlignment="1">
      <alignment horizontal="center" vertical="center" shrinkToFit="1"/>
    </xf>
    <xf numFmtId="185" fontId="5" fillId="6" borderId="2" xfId="49" applyNumberFormat="1" applyFont="1" applyFill="1" applyBorder="1" applyAlignment="1">
      <alignment horizontal="center" vertical="center" shrinkToFit="1"/>
    </xf>
    <xf numFmtId="185" fontId="20" fillId="6" borderId="13" xfId="45" applyNumberFormat="1" applyFont="1" applyFill="1" applyBorder="1" applyAlignment="1">
      <alignment horizontal="center" vertical="center" shrinkToFit="1"/>
    </xf>
    <xf numFmtId="185" fontId="20" fillId="6" borderId="2" xfId="49" applyNumberFormat="1" applyFont="1" applyFill="1" applyBorder="1" applyAlignment="1">
      <alignment horizontal="center" vertical="center" shrinkToFit="1"/>
    </xf>
    <xf numFmtId="185" fontId="3" fillId="0" borderId="2" xfId="45" applyNumberFormat="1" applyFont="1" applyFill="1" applyBorder="1" applyAlignment="1">
      <alignment horizontal="center" vertical="center" shrinkToFit="1"/>
    </xf>
    <xf numFmtId="0" fontId="3" fillId="6" borderId="7" xfId="45" applyFont="1" applyFill="1" applyBorder="1" applyAlignment="1">
      <alignment horizontal="center" vertical="center" shrinkToFit="1"/>
    </xf>
    <xf numFmtId="185" fontId="5" fillId="0" borderId="2" xfId="45" applyNumberFormat="1" applyFont="1" applyFill="1" applyBorder="1" applyAlignment="1">
      <alignment horizontal="center" vertical="center" shrinkToFit="1"/>
    </xf>
    <xf numFmtId="185" fontId="20" fillId="0" borderId="2" xfId="45" applyNumberFormat="1" applyFont="1" applyFill="1" applyBorder="1" applyAlignment="1">
      <alignment horizontal="center" vertical="center" shrinkToFit="1"/>
    </xf>
    <xf numFmtId="185" fontId="5" fillId="0" borderId="15" xfId="45" applyNumberFormat="1" applyFont="1" applyFill="1" applyBorder="1" applyAlignment="1">
      <alignment horizontal="center" vertical="center" shrinkToFit="1"/>
    </xf>
    <xf numFmtId="0" fontId="5" fillId="7" borderId="7" xfId="45" applyFont="1" applyFill="1" applyBorder="1" applyAlignment="1">
      <alignment horizontal="center" vertical="center" shrinkToFit="1"/>
    </xf>
    <xf numFmtId="185" fontId="5" fillId="7" borderId="2" xfId="45" applyNumberFormat="1" applyFont="1" applyFill="1" applyBorder="1" applyAlignment="1">
      <alignment horizontal="center" vertical="center" shrinkToFit="1"/>
    </xf>
    <xf numFmtId="185" fontId="20" fillId="7" borderId="13" xfId="45" applyNumberFormat="1" applyFont="1" applyFill="1" applyBorder="1" applyAlignment="1">
      <alignment horizontal="center" vertical="center" shrinkToFit="1"/>
    </xf>
    <xf numFmtId="185" fontId="20" fillId="7" borderId="2" xfId="45" applyNumberFormat="1" applyFont="1" applyFill="1" applyBorder="1" applyAlignment="1">
      <alignment horizontal="center" vertical="center" shrinkToFit="1"/>
    </xf>
    <xf numFmtId="0" fontId="5" fillId="7" borderId="7" xfId="49" applyFont="1" applyFill="1" applyBorder="1" applyAlignment="1">
      <alignment horizontal="center" vertical="center" shrinkToFit="1"/>
    </xf>
    <xf numFmtId="185" fontId="5" fillId="7" borderId="2" xfId="49" applyNumberFormat="1" applyFont="1" applyFill="1" applyBorder="1" applyAlignment="1">
      <alignment horizontal="center" vertical="center" shrinkToFit="1"/>
    </xf>
    <xf numFmtId="185" fontId="20" fillId="7" borderId="2" xfId="49" applyNumberFormat="1" applyFont="1" applyFill="1" applyBorder="1" applyAlignment="1">
      <alignment horizontal="center" vertical="center" shrinkToFit="1"/>
    </xf>
    <xf numFmtId="177" fontId="3" fillId="0" borderId="16" xfId="49" applyNumberFormat="1" applyFont="1" applyFill="1" applyBorder="1" applyAlignment="1">
      <alignment horizontal="center" vertical="center" shrinkToFit="1"/>
    </xf>
    <xf numFmtId="177" fontId="3" fillId="6" borderId="16" xfId="49" applyNumberFormat="1" applyFont="1" applyFill="1" applyBorder="1" applyAlignment="1">
      <alignment horizontal="center" vertical="center" shrinkToFit="1"/>
    </xf>
    <xf numFmtId="177" fontId="5" fillId="0" borderId="16" xfId="49" applyNumberFormat="1" applyFont="1" applyFill="1" applyBorder="1" applyAlignment="1">
      <alignment horizontal="center" vertical="center" shrinkToFit="1"/>
    </xf>
    <xf numFmtId="177" fontId="5" fillId="0" borderId="2" xfId="49" applyNumberFormat="1" applyFont="1" applyFill="1" applyBorder="1" applyAlignment="1">
      <alignment horizontal="center" vertical="center" shrinkToFit="1"/>
    </xf>
    <xf numFmtId="177" fontId="5" fillId="6" borderId="16" xfId="49" applyNumberFormat="1" applyFont="1" applyFill="1" applyBorder="1" applyAlignment="1">
      <alignment horizontal="center" vertical="center" shrinkToFit="1"/>
    </xf>
    <xf numFmtId="177" fontId="5" fillId="6" borderId="2" xfId="49" applyNumberFormat="1" applyFont="1" applyFill="1" applyBorder="1" applyAlignment="1">
      <alignment horizontal="center" vertical="center" shrinkToFit="1"/>
    </xf>
    <xf numFmtId="186" fontId="5" fillId="6" borderId="2" xfId="45" applyNumberFormat="1" applyFont="1" applyFill="1" applyBorder="1" applyAlignment="1">
      <alignment vertical="center" shrinkToFit="1"/>
    </xf>
    <xf numFmtId="177" fontId="5" fillId="6" borderId="4" xfId="49" applyNumberFormat="1" applyFont="1" applyFill="1" applyBorder="1" applyAlignment="1">
      <alignment horizontal="center" vertical="center" shrinkToFit="1"/>
    </xf>
    <xf numFmtId="177" fontId="3" fillId="0" borderId="16" xfId="45" applyNumberFormat="1" applyFont="1" applyFill="1" applyBorder="1" applyAlignment="1">
      <alignment horizontal="center" vertical="center" shrinkToFit="1"/>
    </xf>
    <xf numFmtId="177" fontId="5" fillId="0" borderId="16" xfId="45" applyNumberFormat="1" applyFont="1" applyFill="1" applyBorder="1" applyAlignment="1">
      <alignment horizontal="center" vertical="center" shrinkToFit="1"/>
    </xf>
    <xf numFmtId="177" fontId="5" fillId="0" borderId="2" xfId="45" applyNumberFormat="1" applyFont="1" applyFill="1" applyBorder="1" applyAlignment="1">
      <alignment horizontal="center" vertical="center" shrinkToFit="1"/>
    </xf>
    <xf numFmtId="177" fontId="5" fillId="0" borderId="17" xfId="45" applyNumberFormat="1" applyFont="1" applyFill="1" applyBorder="1" applyAlignment="1">
      <alignment horizontal="center" vertical="center" shrinkToFit="1"/>
    </xf>
    <xf numFmtId="177" fontId="5" fillId="0" borderId="15" xfId="45" applyNumberFormat="1" applyFont="1" applyFill="1" applyBorder="1" applyAlignment="1">
      <alignment horizontal="center" vertical="center" shrinkToFit="1"/>
    </xf>
    <xf numFmtId="177" fontId="5" fillId="7" borderId="16" xfId="45" applyNumberFormat="1" applyFont="1" applyFill="1" applyBorder="1" applyAlignment="1">
      <alignment horizontal="center" vertical="center" shrinkToFit="1"/>
    </xf>
    <xf numFmtId="177" fontId="5" fillId="7" borderId="2" xfId="45" applyNumberFormat="1" applyFont="1" applyFill="1" applyBorder="1" applyAlignment="1">
      <alignment horizontal="center" vertical="center" shrinkToFit="1"/>
    </xf>
    <xf numFmtId="186" fontId="5" fillId="7" borderId="2" xfId="45" applyNumberFormat="1" applyFont="1" applyFill="1" applyBorder="1" applyAlignment="1">
      <alignment vertical="center" shrinkToFit="1"/>
    </xf>
    <xf numFmtId="177" fontId="5" fillId="7" borderId="16" xfId="49" applyNumberFormat="1" applyFont="1" applyFill="1" applyBorder="1" applyAlignment="1">
      <alignment horizontal="center" vertical="center" shrinkToFit="1"/>
    </xf>
    <xf numFmtId="177" fontId="5" fillId="7" borderId="2" xfId="49" applyNumberFormat="1" applyFont="1" applyFill="1" applyBorder="1" applyAlignment="1">
      <alignment horizontal="center" vertical="center" shrinkToFit="1"/>
    </xf>
    <xf numFmtId="185" fontId="5" fillId="6" borderId="4" xfId="49" applyNumberFormat="1" applyFont="1" applyFill="1" applyBorder="1" applyAlignment="1">
      <alignment horizontal="center" vertical="center" shrinkToFit="1"/>
    </xf>
    <xf numFmtId="186" fontId="10" fillId="6" borderId="0" xfId="49" applyNumberFormat="1" applyFont="1" applyFill="1">
      <alignment vertical="center"/>
    </xf>
    <xf numFmtId="185" fontId="5" fillId="7" borderId="4" xfId="45" applyNumberFormat="1" applyFont="1" applyFill="1" applyBorder="1" applyAlignment="1">
      <alignment horizontal="center" vertical="center" shrinkToFit="1"/>
    </xf>
    <xf numFmtId="185" fontId="5" fillId="7" borderId="4" xfId="49" applyNumberFormat="1" applyFont="1" applyFill="1" applyBorder="1" applyAlignment="1">
      <alignment horizontal="center" vertical="center" shrinkToFit="1"/>
    </xf>
    <xf numFmtId="0" fontId="23" fillId="0" borderId="0" xfId="62" applyFont="1" applyFill="1">
      <alignment vertical="center"/>
    </xf>
    <xf numFmtId="0" fontId="23" fillId="0" borderId="0" xfId="62" applyFont="1" applyFill="1" applyAlignment="1">
      <alignment horizontal="center" vertical="center"/>
    </xf>
    <xf numFmtId="0" fontId="9" fillId="0" borderId="0" xfId="40" applyFont="1">
      <alignment vertical="center"/>
    </xf>
    <xf numFmtId="0" fontId="11" fillId="0" borderId="0" xfId="62" applyFont="1" applyAlignment="1">
      <alignment horizontal="center" vertical="center"/>
    </xf>
    <xf numFmtId="0" fontId="4" fillId="0" borderId="12" xfId="62" applyFont="1" applyBorder="1" applyAlignment="1">
      <alignment horizontal="center" vertical="center"/>
    </xf>
    <xf numFmtId="0" fontId="4" fillId="0" borderId="13" xfId="62" applyFont="1" applyBorder="1" applyAlignment="1">
      <alignment horizontal="center" vertical="center"/>
    </xf>
    <xf numFmtId="0" fontId="0" fillId="0" borderId="7" xfId="62" applyBorder="1" applyAlignment="1">
      <alignment horizontal="center" vertical="center"/>
    </xf>
    <xf numFmtId="0" fontId="4" fillId="0" borderId="7" xfId="62" applyFont="1" applyBorder="1" applyAlignment="1">
      <alignment horizontal="center" vertical="center"/>
    </xf>
    <xf numFmtId="186" fontId="5" fillId="0" borderId="2" xfId="62" applyNumberFormat="1" applyFont="1" applyBorder="1" applyAlignment="1">
      <alignment horizontal="center" vertical="center"/>
    </xf>
    <xf numFmtId="0" fontId="4" fillId="0" borderId="10" xfId="62" applyFont="1" applyBorder="1" applyAlignment="1">
      <alignment horizontal="center" vertical="center"/>
    </xf>
    <xf numFmtId="185" fontId="5" fillId="0" borderId="19" xfId="62" applyNumberFormat="1" applyFont="1" applyBorder="1" applyAlignment="1">
      <alignment horizontal="center" vertical="center"/>
    </xf>
    <xf numFmtId="186" fontId="5" fillId="0" borderId="19" xfId="62" applyNumberFormat="1" applyFont="1" applyBorder="1" applyAlignment="1">
      <alignment horizontal="center" vertical="center"/>
    </xf>
    <xf numFmtId="0" fontId="4" fillId="0" borderId="5" xfId="62" applyFont="1" applyBorder="1" applyAlignment="1">
      <alignment horizontal="center" vertical="center"/>
    </xf>
    <xf numFmtId="0" fontId="23" fillId="0" borderId="2" xfId="62" applyFont="1" applyFill="1" applyBorder="1" applyAlignment="1">
      <alignment horizontal="center" vertical="center"/>
    </xf>
    <xf numFmtId="0" fontId="23" fillId="0" borderId="4" xfId="62" applyFont="1" applyFill="1" applyBorder="1" applyAlignment="1">
      <alignment horizontal="center" vertical="center"/>
    </xf>
    <xf numFmtId="185" fontId="5" fillId="0" borderId="2" xfId="62" applyNumberFormat="1" applyFont="1" applyFill="1" applyBorder="1" applyAlignment="1">
      <alignment horizontal="center" vertical="center"/>
    </xf>
    <xf numFmtId="185" fontId="5" fillId="0" borderId="4" xfId="62" applyNumberFormat="1" applyFont="1" applyFill="1" applyBorder="1" applyAlignment="1">
      <alignment horizontal="center" vertical="center"/>
    </xf>
    <xf numFmtId="189" fontId="23" fillId="0" borderId="0" xfId="62" applyNumberFormat="1" applyFont="1" applyFill="1" applyAlignment="1">
      <alignment horizontal="center" vertical="center"/>
    </xf>
    <xf numFmtId="176" fontId="23" fillId="0" borderId="0" xfId="62" applyNumberFormat="1" applyFont="1" applyFill="1" applyAlignment="1">
      <alignment horizontal="center" vertical="center"/>
    </xf>
    <xf numFmtId="185" fontId="5" fillId="0" borderId="19" xfId="62" applyNumberFormat="1" applyFont="1" applyFill="1" applyBorder="1" applyAlignment="1">
      <alignment horizontal="center" vertical="center"/>
    </xf>
    <xf numFmtId="185" fontId="5" fillId="0" borderId="3" xfId="62" applyNumberFormat="1" applyFont="1" applyFill="1" applyBorder="1" applyAlignment="1">
      <alignment horizontal="center" vertical="center"/>
    </xf>
    <xf numFmtId="0" fontId="24" fillId="0" borderId="0" xfId="62" applyFont="1" applyFill="1" applyAlignment="1">
      <alignment horizontal="center" vertical="center"/>
    </xf>
    <xf numFmtId="186" fontId="23" fillId="0" borderId="0" xfId="62" applyNumberFormat="1" applyFont="1" applyFill="1" applyAlignment="1">
      <alignment horizontal="center" vertical="center"/>
    </xf>
    <xf numFmtId="185" fontId="23" fillId="0" borderId="0" xfId="62" applyNumberFormat="1" applyFont="1" applyFill="1" applyAlignment="1">
      <alignment horizontal="center" vertical="center"/>
    </xf>
    <xf numFmtId="185" fontId="9" fillId="0" borderId="0" xfId="40" applyNumberFormat="1" applyFont="1">
      <alignment vertical="center"/>
    </xf>
    <xf numFmtId="0" fontId="6" fillId="0" borderId="0" xfId="62" applyFont="1">
      <alignment vertical="center"/>
    </xf>
    <xf numFmtId="0" fontId="0" fillId="0" borderId="0" xfId="62" applyAlignment="1">
      <alignment vertical="center" shrinkToFit="1"/>
    </xf>
    <xf numFmtId="0" fontId="25" fillId="0" borderId="20" xfId="62" applyFont="1" applyBorder="1" applyAlignment="1">
      <alignment horizontal="center" vertical="top"/>
    </xf>
    <xf numFmtId="0" fontId="26" fillId="5" borderId="21" xfId="62" applyFont="1" applyFill="1" applyBorder="1" applyAlignment="1">
      <alignment horizontal="center" vertical="center" wrapText="1"/>
    </xf>
    <xf numFmtId="0" fontId="27" fillId="5" borderId="22" xfId="62" applyFont="1" applyFill="1" applyBorder="1" applyAlignment="1">
      <alignment horizontal="center" vertical="center" wrapText="1"/>
    </xf>
    <xf numFmtId="0" fontId="26" fillId="5" borderId="7" xfId="62" applyFont="1" applyFill="1" applyBorder="1" applyAlignment="1">
      <alignment horizontal="center" vertical="center" wrapText="1"/>
    </xf>
    <xf numFmtId="0" fontId="19" fillId="5" borderId="4" xfId="62" applyFont="1" applyFill="1" applyBorder="1" applyAlignment="1">
      <alignment vertical="center" wrapText="1"/>
    </xf>
    <xf numFmtId="177" fontId="28" fillId="5" borderId="4" xfId="62" applyNumberFormat="1" applyFont="1" applyFill="1" applyBorder="1" applyAlignment="1">
      <alignment vertical="center" wrapText="1"/>
    </xf>
    <xf numFmtId="0" fontId="6" fillId="5" borderId="2" xfId="62" applyFont="1" applyFill="1" applyBorder="1" applyAlignment="1">
      <alignment horizontal="center" vertical="center" wrapText="1"/>
    </xf>
    <xf numFmtId="0" fontId="6" fillId="5" borderId="2" xfId="62" applyFont="1" applyFill="1" applyBorder="1" applyAlignment="1">
      <alignment horizontal="center" vertical="center"/>
    </xf>
    <xf numFmtId="0" fontId="29" fillId="5" borderId="7" xfId="62" applyFont="1" applyFill="1" applyBorder="1" applyAlignment="1">
      <alignment horizontal="center" vertical="center" shrinkToFit="1"/>
    </xf>
    <xf numFmtId="188" fontId="30" fillId="5" borderId="2" xfId="62" applyNumberFormat="1" applyFont="1" applyFill="1" applyBorder="1" applyAlignment="1">
      <alignment horizontal="center" vertical="center" shrinkToFit="1"/>
    </xf>
    <xf numFmtId="0" fontId="2" fillId="5" borderId="7" xfId="62" applyFont="1" applyFill="1" applyBorder="1" applyAlignment="1">
      <alignment horizontal="center" vertical="center"/>
    </xf>
    <xf numFmtId="188" fontId="31" fillId="5" borderId="2" xfId="62" applyNumberFormat="1" applyFont="1" applyFill="1" applyBorder="1" applyAlignment="1">
      <alignment horizontal="center" vertical="center" shrinkToFit="1"/>
    </xf>
    <xf numFmtId="0" fontId="2" fillId="5" borderId="7" xfId="62" applyFont="1" applyFill="1" applyBorder="1" applyAlignment="1">
      <alignment horizontal="center" vertical="center" shrinkToFit="1"/>
    </xf>
    <xf numFmtId="0" fontId="27" fillId="5" borderId="2" xfId="62" applyFont="1" applyFill="1" applyBorder="1" applyAlignment="1">
      <alignment horizontal="center" vertical="center" wrapText="1"/>
    </xf>
    <xf numFmtId="0" fontId="32" fillId="5" borderId="2" xfId="62" applyFont="1" applyFill="1" applyBorder="1" applyAlignment="1">
      <alignment horizontal="center" vertical="center" wrapText="1"/>
    </xf>
    <xf numFmtId="186" fontId="31" fillId="5" borderId="2" xfId="62" applyNumberFormat="1" applyFont="1" applyFill="1" applyBorder="1" applyAlignment="1">
      <alignment horizontal="center" vertical="center" shrinkToFit="1"/>
    </xf>
    <xf numFmtId="180" fontId="31" fillId="5" borderId="2" xfId="62" applyNumberFormat="1" applyFont="1" applyFill="1" applyBorder="1" applyAlignment="1">
      <alignment horizontal="center" vertical="center" shrinkToFit="1"/>
    </xf>
    <xf numFmtId="0" fontId="19" fillId="5" borderId="22" xfId="62" applyFont="1" applyFill="1" applyBorder="1" applyAlignment="1">
      <alignment horizontal="center" vertical="center" wrapText="1"/>
    </xf>
    <xf numFmtId="0" fontId="2" fillId="5" borderId="2" xfId="62" applyFont="1" applyFill="1" applyBorder="1" applyAlignment="1">
      <alignment horizontal="center" vertical="center" wrapText="1"/>
    </xf>
    <xf numFmtId="0" fontId="30" fillId="5" borderId="2" xfId="62" applyFont="1" applyFill="1" applyBorder="1" applyAlignment="1">
      <alignment horizontal="center" vertical="center" shrinkToFit="1"/>
    </xf>
    <xf numFmtId="179" fontId="33" fillId="5" borderId="2" xfId="62" applyNumberFormat="1" applyFont="1" applyFill="1" applyBorder="1" applyAlignment="1">
      <alignment horizontal="center" vertical="center" shrinkToFit="1"/>
    </xf>
    <xf numFmtId="180" fontId="30" fillId="5" borderId="2" xfId="62" applyNumberFormat="1" applyFont="1" applyFill="1" applyBorder="1" applyAlignment="1">
      <alignment horizontal="center" vertical="center" shrinkToFit="1"/>
    </xf>
    <xf numFmtId="180" fontId="34" fillId="5" borderId="2" xfId="62" applyNumberFormat="1" applyFont="1" applyFill="1" applyBorder="1" applyAlignment="1">
      <alignment horizontal="center" vertical="center"/>
    </xf>
    <xf numFmtId="0" fontId="19" fillId="5" borderId="7" xfId="62" applyFont="1" applyFill="1" applyBorder="1" applyAlignment="1">
      <alignment vertical="center" wrapText="1"/>
    </xf>
    <xf numFmtId="0" fontId="27" fillId="5" borderId="4" xfId="62" applyFont="1" applyFill="1" applyBorder="1" applyAlignment="1">
      <alignment horizontal="left" vertical="center" wrapText="1"/>
    </xf>
    <xf numFmtId="182" fontId="35" fillId="5" borderId="2" xfId="62" applyNumberFormat="1" applyFont="1" applyFill="1" applyBorder="1" applyAlignment="1">
      <alignment horizontal="center" vertical="center" shrinkToFit="1"/>
    </xf>
    <xf numFmtId="177" fontId="30" fillId="2" borderId="2" xfId="62" applyNumberFormat="1" applyFont="1" applyFill="1" applyBorder="1" applyAlignment="1">
      <alignment horizontal="center" vertical="center" shrinkToFit="1"/>
    </xf>
    <xf numFmtId="177" fontId="28" fillId="5" borderId="4" xfId="62" applyNumberFormat="1" applyFont="1" applyFill="1" applyBorder="1" applyAlignment="1">
      <alignment horizontal="left" vertical="center" wrapText="1"/>
    </xf>
    <xf numFmtId="0" fontId="27" fillId="5" borderId="4" xfId="62" applyFont="1" applyFill="1" applyBorder="1" applyAlignment="1">
      <alignment vertical="center" wrapText="1"/>
    </xf>
    <xf numFmtId="0" fontId="27" fillId="5" borderId="6" xfId="62" applyFont="1" applyFill="1" applyBorder="1" applyAlignment="1">
      <alignment vertical="center" wrapText="1"/>
    </xf>
    <xf numFmtId="0" fontId="27" fillId="5" borderId="7" xfId="62" applyFont="1" applyFill="1" applyBorder="1" applyAlignment="1">
      <alignment vertical="center" wrapText="1"/>
    </xf>
    <xf numFmtId="177" fontId="35" fillId="5" borderId="2" xfId="62" applyNumberFormat="1" applyFont="1" applyFill="1" applyBorder="1" applyAlignment="1">
      <alignment horizontal="center" vertical="center" shrinkToFit="1"/>
    </xf>
    <xf numFmtId="182" fontId="30" fillId="5" borderId="2" xfId="62" applyNumberFormat="1" applyFont="1" applyFill="1" applyBorder="1" applyAlignment="1">
      <alignment horizontal="center" vertical="center" shrinkToFit="1"/>
    </xf>
    <xf numFmtId="180" fontId="30" fillId="2" borderId="2" xfId="62" applyNumberFormat="1" applyFont="1" applyFill="1" applyBorder="1" applyAlignment="1">
      <alignment horizontal="center" vertical="center" shrinkToFit="1"/>
    </xf>
    <xf numFmtId="186" fontId="19" fillId="5" borderId="4" xfId="62" applyNumberFormat="1" applyFont="1" applyFill="1" applyBorder="1" applyAlignment="1">
      <alignment vertical="center" wrapText="1"/>
    </xf>
    <xf numFmtId="186" fontId="28" fillId="5" borderId="4" xfId="62" applyNumberFormat="1" applyFont="1" applyFill="1" applyBorder="1" applyAlignment="1">
      <alignment vertical="center" wrapText="1"/>
    </xf>
    <xf numFmtId="177" fontId="30" fillId="5" borderId="2" xfId="62" applyNumberFormat="1" applyFont="1" applyFill="1" applyBorder="1" applyAlignment="1">
      <alignment horizontal="center" vertical="center" shrinkToFit="1"/>
    </xf>
    <xf numFmtId="180" fontId="36" fillId="5" borderId="2" xfId="62" applyNumberFormat="1" applyFont="1" applyFill="1" applyBorder="1" applyAlignment="1">
      <alignment horizontal="center" vertical="center"/>
    </xf>
    <xf numFmtId="180" fontId="37" fillId="5" borderId="2" xfId="62" applyNumberFormat="1" applyFont="1" applyFill="1" applyBorder="1" applyAlignment="1">
      <alignment horizontal="center" vertical="center" shrinkToFit="1"/>
    </xf>
    <xf numFmtId="186" fontId="27" fillId="5" borderId="22" xfId="62" applyNumberFormat="1" applyFont="1" applyFill="1" applyBorder="1" applyAlignment="1">
      <alignment horizontal="center" vertical="center" wrapText="1"/>
    </xf>
    <xf numFmtId="186" fontId="27" fillId="5" borderId="23" xfId="62" applyNumberFormat="1" applyFont="1" applyFill="1" applyBorder="1" applyAlignment="1">
      <alignment horizontal="center" vertical="center" wrapText="1"/>
    </xf>
    <xf numFmtId="186" fontId="27" fillId="5" borderId="2" xfId="62" applyNumberFormat="1" applyFont="1" applyFill="1" applyBorder="1" applyAlignment="1">
      <alignment horizontal="center" vertical="center" wrapText="1"/>
    </xf>
    <xf numFmtId="186" fontId="27" fillId="5" borderId="4" xfId="62" applyNumberFormat="1" applyFont="1" applyFill="1" applyBorder="1" applyAlignment="1">
      <alignment horizontal="center" vertical="center" wrapText="1"/>
    </xf>
    <xf numFmtId="0" fontId="6" fillId="5" borderId="4" xfId="62" applyFont="1" applyFill="1" applyBorder="1" applyAlignment="1">
      <alignment horizontal="center" vertical="center" wrapText="1"/>
    </xf>
    <xf numFmtId="186" fontId="30" fillId="5" borderId="2" xfId="62" applyNumberFormat="1" applyFont="1" applyFill="1" applyBorder="1" applyAlignment="1">
      <alignment horizontal="center" vertical="center" shrinkToFit="1"/>
    </xf>
    <xf numFmtId="186" fontId="30" fillId="5" borderId="4" xfId="62" applyNumberFormat="1" applyFont="1" applyFill="1" applyBorder="1" applyAlignment="1">
      <alignment horizontal="center" vertical="center" shrinkToFit="1"/>
    </xf>
    <xf numFmtId="186" fontId="31" fillId="5" borderId="4" xfId="62" applyNumberFormat="1" applyFont="1" applyFill="1" applyBorder="1" applyAlignment="1">
      <alignment horizontal="center" vertical="center" shrinkToFit="1"/>
    </xf>
    <xf numFmtId="0" fontId="38" fillId="0" borderId="0" xfId="62" applyFont="1" applyAlignment="1">
      <alignment horizontal="center" vertical="center"/>
    </xf>
    <xf numFmtId="0" fontId="5" fillId="0" borderId="0" xfId="62" applyFont="1" applyAlignment="1">
      <alignment vertical="center" shrinkToFit="1"/>
    </xf>
    <xf numFmtId="0" fontId="39" fillId="0" borderId="0" xfId="62" applyFont="1" applyAlignment="1">
      <alignment horizontal="center" vertical="center"/>
    </xf>
    <xf numFmtId="186" fontId="12" fillId="0" borderId="0" xfId="62" applyNumberFormat="1" applyFont="1" applyAlignment="1">
      <alignment vertical="center" shrinkToFit="1"/>
    </xf>
    <xf numFmtId="0" fontId="5" fillId="0" borderId="0" xfId="62" applyFont="1">
      <alignment vertical="center"/>
    </xf>
    <xf numFmtId="0" fontId="40" fillId="0" borderId="0" xfId="0" applyFont="1" applyFill="1">
      <alignment vertical="center"/>
    </xf>
    <xf numFmtId="0" fontId="41" fillId="0" borderId="0" xfId="0" applyFont="1" applyFill="1">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42" fillId="0" borderId="4"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4" fillId="0" borderId="2" xfId="0" applyFont="1" applyFill="1" applyBorder="1" applyAlignment="1">
      <alignment horizontal="center" vertical="center"/>
    </xf>
    <xf numFmtId="0" fontId="45" fillId="0" borderId="2" xfId="0" applyFont="1" applyFill="1" applyBorder="1" applyAlignment="1">
      <alignment horizontal="justify" vertical="center" wrapText="1"/>
    </xf>
    <xf numFmtId="0" fontId="46"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47" fillId="0" borderId="2" xfId="0" applyFont="1" applyFill="1" applyBorder="1" applyAlignment="1">
      <alignment horizontal="justify" vertical="center" wrapText="1"/>
    </xf>
    <xf numFmtId="0" fontId="47" fillId="0" borderId="2"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6" fillId="0" borderId="2" xfId="0" applyFont="1" applyFill="1" applyBorder="1" applyAlignment="1">
      <alignment horizontal="justify" vertical="center" wrapText="1"/>
    </xf>
    <xf numFmtId="0" fontId="42" fillId="0" borderId="7" xfId="0" applyFont="1" applyFill="1" applyBorder="1" applyAlignment="1">
      <alignment horizontal="center" vertical="center" wrapText="1"/>
    </xf>
    <xf numFmtId="0" fontId="48" fillId="0" borderId="2" xfId="0" applyFont="1" applyFill="1" applyBorder="1" applyAlignment="1">
      <alignment horizontal="justify" vertical="center" wrapText="1"/>
    </xf>
    <xf numFmtId="0" fontId="49" fillId="0" borderId="2" xfId="0" applyFont="1" applyFill="1" applyBorder="1" applyAlignment="1">
      <alignment horizontal="justify" vertical="center" wrapText="1"/>
    </xf>
    <xf numFmtId="0" fontId="50" fillId="0" borderId="2" xfId="0" applyFont="1" applyFill="1" applyBorder="1" applyAlignment="1">
      <alignment horizontal="justify" vertical="center" wrapText="1"/>
    </xf>
    <xf numFmtId="0" fontId="45" fillId="0" borderId="2" xfId="0" applyFont="1" applyBorder="1" applyAlignment="1">
      <alignment vertical="center" wrapText="1"/>
    </xf>
    <xf numFmtId="0" fontId="45" fillId="0" borderId="2" xfId="0" applyFont="1" applyBorder="1" applyAlignment="1">
      <alignment horizontal="justify" vertical="center" wrapText="1"/>
    </xf>
    <xf numFmtId="0" fontId="40" fillId="0" borderId="2" xfId="0" applyFont="1" applyBorder="1">
      <alignment vertical="center"/>
    </xf>
    <xf numFmtId="0" fontId="51" fillId="0" borderId="2" xfId="0" applyFont="1" applyFill="1" applyBorder="1" applyAlignment="1">
      <alignment horizontal="justify" vertical="center" wrapText="1"/>
    </xf>
    <xf numFmtId="0" fontId="52" fillId="0" borderId="0" xfId="0" applyFont="1" applyFill="1">
      <alignment vertical="center"/>
    </xf>
    <xf numFmtId="0" fontId="53" fillId="0" borderId="2" xfId="0" applyFont="1" applyFill="1" applyBorder="1" applyAlignment="1">
      <alignment horizontal="justify" vertical="center" wrapText="1"/>
    </xf>
    <xf numFmtId="0" fontId="47" fillId="0" borderId="2" xfId="0" applyFont="1" applyBorder="1" applyAlignment="1">
      <alignment horizontal="justify" vertical="center" wrapText="1"/>
    </xf>
    <xf numFmtId="0" fontId="47" fillId="0" borderId="2" xfId="0" applyFont="1" applyBorder="1" applyAlignment="1">
      <alignment horizontal="center" vertical="center" wrapText="1"/>
    </xf>
    <xf numFmtId="0" fontId="51" fillId="0" borderId="2" xfId="0" applyFont="1" applyBorder="1" applyAlignment="1">
      <alignment horizontal="left" vertical="center" wrapText="1"/>
    </xf>
    <xf numFmtId="0" fontId="54" fillId="0" borderId="2"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49" fillId="0" borderId="2"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49" fillId="0" borderId="24" xfId="0" applyFont="1" applyFill="1" applyBorder="1" applyAlignment="1">
      <alignment horizontal="justify" vertical="center" wrapText="1"/>
    </xf>
    <xf numFmtId="0" fontId="47" fillId="0" borderId="2"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48" fillId="0" borderId="2" xfId="0" applyFont="1" applyBorder="1" applyAlignment="1">
      <alignment horizontal="justify" vertical="center" wrapText="1"/>
    </xf>
    <xf numFmtId="0" fontId="45" fillId="0" borderId="2" xfId="0" applyFont="1" applyBorder="1" applyAlignment="1">
      <alignment horizontal="center" vertical="center" wrapText="1"/>
    </xf>
    <xf numFmtId="0" fontId="48" fillId="0" borderId="2" xfId="0" applyNumberFormat="1" applyFont="1" applyFill="1" applyBorder="1" applyAlignment="1">
      <alignment horizontal="justify" vertical="center" wrapText="1"/>
    </xf>
  </cellXfs>
  <cellStyles count="66">
    <cellStyle name="常规" xfId="0" builtinId="0"/>
    <cellStyle name="常规 2 2 2 2" xfId="1"/>
    <cellStyle name="常规 8" xfId="2"/>
    <cellStyle name="常规 2 4" xfId="3"/>
    <cellStyle name="常规 9" xfId="4"/>
    <cellStyle name="常规 2 2 2" xfId="5"/>
    <cellStyle name="40% - 强调文字颜色 6" xfId="6" builtinId="51"/>
    <cellStyle name="20% - 强调文字颜色 6" xfId="7" builtinId="50"/>
    <cellStyle name="强调文字颜色 6" xfId="8" builtinId="49"/>
    <cellStyle name="40% - 强调文字颜色 5" xfId="9" builtinId="47"/>
    <cellStyle name="20% - 强调文字颜色 5" xfId="10" builtinId="46"/>
    <cellStyle name="强调文字颜色 5" xfId="11" builtinId="45"/>
    <cellStyle name="40% - 强调文字颜色 4" xfId="12" builtinId="43"/>
    <cellStyle name="标题 3" xfId="13" builtinId="18"/>
    <cellStyle name="解释性文本" xfId="14" builtinId="53"/>
    <cellStyle name="样式 1" xfId="15"/>
    <cellStyle name="汇总" xfId="16" builtinId="25"/>
    <cellStyle name="百分比" xfId="17" builtinId="5"/>
    <cellStyle name="千位分隔" xfId="18" builtinId="3"/>
    <cellStyle name="常规 3 2" xfId="19"/>
    <cellStyle name="标题 2" xfId="20" builtinId="17"/>
    <cellStyle name="货币[0]" xfId="21" builtinId="7"/>
    <cellStyle name="常规 4" xfId="22"/>
    <cellStyle name="60% - 强调文字颜色 4" xfId="23" builtinId="44"/>
    <cellStyle name="警告文本" xfId="24" builtinId="11"/>
    <cellStyle name="20% - 强调文字颜色 2" xfId="25" builtinId="34"/>
    <cellStyle name="常规 5" xfId="26"/>
    <cellStyle name="60% - 强调文字颜色 5" xfId="27" builtinId="48"/>
    <cellStyle name="标题 1" xfId="28" builtinId="16"/>
    <cellStyle name="超链接" xfId="29" builtinId="8"/>
    <cellStyle name="20% - 强调文字颜色 3" xfId="30" builtinId="38"/>
    <cellStyle name="货币" xfId="31" builtinId="4"/>
    <cellStyle name="0,0_x000d_&#10;NA_x000d_&#10;" xfId="32"/>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6" xfId="39"/>
    <cellStyle name="常规 2 2" xfId="40"/>
    <cellStyle name="60% - 强调文字颜色 6" xfId="41" builtinId="52"/>
    <cellStyle name="输入" xfId="42" builtinId="20"/>
    <cellStyle name="输出" xfId="43" builtinId="21"/>
    <cellStyle name="检查单元格" xfId="44" builtinId="23"/>
    <cellStyle name="常规 2 3" xfId="45"/>
    <cellStyle name="常规 7" xfId="46"/>
    <cellStyle name="链接单元格" xfId="47" builtinId="24"/>
    <cellStyle name="60% - 强调文字颜色 1" xfId="48" builtinId="32"/>
    <cellStyle name="常规 3" xfId="49"/>
    <cellStyle name="60% - 强调文字颜色 3" xfId="50" builtinId="40"/>
    <cellStyle name="注释" xfId="51" builtinId="10"/>
    <cellStyle name="标题" xfId="52" builtinId="15"/>
    <cellStyle name="好" xfId="53" builtinId="26"/>
    <cellStyle name="标题 4" xfId="54" builtinId="19"/>
    <cellStyle name="强调文字颜色 1" xfId="55" builtinId="29"/>
    <cellStyle name="适中" xfId="56" builtinId="28"/>
    <cellStyle name="货币 2" xfId="57"/>
    <cellStyle name="20% - 强调文字颜色 1" xfId="58" builtinId="30"/>
    <cellStyle name="差" xfId="59" builtinId="27"/>
    <cellStyle name="强调文字颜色 2" xfId="60" builtinId="33"/>
    <cellStyle name="40% - 强调文字颜色 1" xfId="61" builtinId="31"/>
    <cellStyle name="常规 2" xfId="62"/>
    <cellStyle name="60% - 强调文字颜色 2" xfId="63" builtinId="36"/>
    <cellStyle name="40% - 强调文字颜色 2" xfId="64" builtinId="35"/>
    <cellStyle name="强调文字颜色 3" xfId="65" builtinId="37"/>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3"/>
  <sheetViews>
    <sheetView tabSelected="1" workbookViewId="0">
      <pane ySplit="2" topLeftCell="A115" activePane="bottomLeft" state="frozen"/>
      <selection/>
      <selection pane="bottomLeft" activeCell="F119" sqref="F119"/>
    </sheetView>
  </sheetViews>
  <sheetFormatPr defaultColWidth="9" defaultRowHeight="18"/>
  <cols>
    <col min="1" max="1" width="6" style="358" customWidth="1"/>
    <col min="2" max="2" width="8.13333333333333" style="358" customWidth="1"/>
    <col min="3" max="3" width="29.4416666666667" style="359" customWidth="1"/>
    <col min="4" max="4" width="14.6333333333333" style="360" customWidth="1"/>
    <col min="5" max="5" width="34.6666666666667" style="359" customWidth="1"/>
    <col min="6" max="6" width="52.8916666666667" style="361" customWidth="1"/>
    <col min="7" max="7" width="10.5" style="362" customWidth="1"/>
    <col min="8" max="8" width="20" style="359" customWidth="1"/>
    <col min="9" max="9" width="12" style="359" customWidth="1"/>
    <col min="10" max="16384" width="9" style="359"/>
  </cols>
  <sheetData>
    <row r="1" ht="36" customHeight="1" spans="1:8">
      <c r="A1" s="363" t="s">
        <v>0</v>
      </c>
      <c r="B1" s="364"/>
      <c r="C1" s="364"/>
      <c r="D1" s="364"/>
      <c r="E1" s="364"/>
      <c r="F1" s="364"/>
      <c r="G1" s="364"/>
      <c r="H1" s="374"/>
    </row>
    <row r="2" s="357" customFormat="1" ht="26" customHeight="1" spans="1:8">
      <c r="A2" s="365" t="s">
        <v>1</v>
      </c>
      <c r="B2" s="365" t="s">
        <v>2</v>
      </c>
      <c r="C2" s="365" t="s">
        <v>3</v>
      </c>
      <c r="D2" s="365" t="s">
        <v>4</v>
      </c>
      <c r="E2" s="365" t="s">
        <v>5</v>
      </c>
      <c r="F2" s="365" t="s">
        <v>6</v>
      </c>
      <c r="G2" s="365" t="s">
        <v>7</v>
      </c>
      <c r="H2" s="365" t="s">
        <v>8</v>
      </c>
    </row>
    <row r="3" ht="94.5" customHeight="1" spans="1:8">
      <c r="A3" s="366">
        <v>1</v>
      </c>
      <c r="B3" s="366">
        <v>66</v>
      </c>
      <c r="C3" s="367" t="s">
        <v>9</v>
      </c>
      <c r="D3" s="368" t="s">
        <v>10</v>
      </c>
      <c r="E3" s="367" t="s">
        <v>11</v>
      </c>
      <c r="F3" s="367" t="s">
        <v>12</v>
      </c>
      <c r="G3" s="372" t="s">
        <v>13</v>
      </c>
      <c r="H3" s="367"/>
    </row>
    <row r="4" ht="59.25" spans="1:8">
      <c r="A4" s="366">
        <v>2</v>
      </c>
      <c r="B4" s="366">
        <v>56</v>
      </c>
      <c r="C4" s="367" t="s">
        <v>14</v>
      </c>
      <c r="D4" s="368" t="s">
        <v>15</v>
      </c>
      <c r="E4" s="375" t="s">
        <v>16</v>
      </c>
      <c r="F4" s="375" t="s">
        <v>17</v>
      </c>
      <c r="G4" s="372" t="s">
        <v>18</v>
      </c>
      <c r="H4" s="375"/>
    </row>
    <row r="5" ht="148.5" spans="1:8">
      <c r="A5" s="366">
        <v>3</v>
      </c>
      <c r="B5" s="366">
        <v>58</v>
      </c>
      <c r="C5" s="367" t="s">
        <v>19</v>
      </c>
      <c r="D5" s="368" t="s">
        <v>15</v>
      </c>
      <c r="E5" s="376" t="s">
        <v>20</v>
      </c>
      <c r="F5" s="375" t="s">
        <v>21</v>
      </c>
      <c r="G5" s="372" t="s">
        <v>18</v>
      </c>
      <c r="H5" s="376"/>
    </row>
    <row r="6" ht="164" customHeight="1" spans="1:8">
      <c r="A6" s="366">
        <v>4</v>
      </c>
      <c r="B6" s="366">
        <v>163</v>
      </c>
      <c r="C6" s="367" t="s">
        <v>22</v>
      </c>
      <c r="D6" s="368" t="s">
        <v>15</v>
      </c>
      <c r="E6" s="367" t="s">
        <v>23</v>
      </c>
      <c r="F6" s="375" t="s">
        <v>24</v>
      </c>
      <c r="G6" s="372" t="s">
        <v>13</v>
      </c>
      <c r="H6" s="367"/>
    </row>
    <row r="7" ht="85.5" spans="1:8">
      <c r="A7" s="366">
        <v>5</v>
      </c>
      <c r="B7" s="366">
        <v>164</v>
      </c>
      <c r="C7" s="367" t="s">
        <v>25</v>
      </c>
      <c r="D7" s="368" t="s">
        <v>26</v>
      </c>
      <c r="E7" s="367" t="s">
        <v>27</v>
      </c>
      <c r="F7" s="375" t="s">
        <v>28</v>
      </c>
      <c r="G7" s="372" t="s">
        <v>13</v>
      </c>
      <c r="H7" s="367"/>
    </row>
    <row r="8" ht="131.25" spans="1:8">
      <c r="A8" s="366">
        <v>6</v>
      </c>
      <c r="B8" s="366">
        <v>166</v>
      </c>
      <c r="C8" s="367" t="s">
        <v>29</v>
      </c>
      <c r="D8" s="368" t="s">
        <v>15</v>
      </c>
      <c r="E8" s="375" t="s">
        <v>30</v>
      </c>
      <c r="F8" s="377" t="s">
        <v>31</v>
      </c>
      <c r="G8" s="372" t="s">
        <v>18</v>
      </c>
      <c r="H8" s="375"/>
    </row>
    <row r="9" ht="162" spans="1:8">
      <c r="A9" s="366">
        <v>7</v>
      </c>
      <c r="B9" s="366">
        <v>168</v>
      </c>
      <c r="C9" s="367" t="s">
        <v>32</v>
      </c>
      <c r="D9" s="368" t="s">
        <v>26</v>
      </c>
      <c r="E9" s="375" t="s">
        <v>33</v>
      </c>
      <c r="F9" s="375" t="s">
        <v>34</v>
      </c>
      <c r="G9" s="372" t="s">
        <v>13</v>
      </c>
      <c r="H9" s="375"/>
    </row>
    <row r="10" ht="111" customHeight="1" spans="1:8">
      <c r="A10" s="366">
        <v>8</v>
      </c>
      <c r="B10" s="366">
        <v>171</v>
      </c>
      <c r="C10" s="367" t="s">
        <v>35</v>
      </c>
      <c r="D10" s="368" t="s">
        <v>26</v>
      </c>
      <c r="E10" s="373" t="s">
        <v>36</v>
      </c>
      <c r="F10" s="375" t="s">
        <v>37</v>
      </c>
      <c r="G10" s="372" t="s">
        <v>13</v>
      </c>
      <c r="H10" s="373"/>
    </row>
    <row r="11" ht="276.95" customHeight="1" spans="1:8">
      <c r="A11" s="366">
        <v>9</v>
      </c>
      <c r="B11" s="366">
        <v>172</v>
      </c>
      <c r="C11" s="367" t="s">
        <v>38</v>
      </c>
      <c r="D11" s="368" t="s">
        <v>15</v>
      </c>
      <c r="E11" s="375" t="s">
        <v>39</v>
      </c>
      <c r="F11" s="375" t="s">
        <v>40</v>
      </c>
      <c r="G11" s="372" t="s">
        <v>18</v>
      </c>
      <c r="H11" s="375"/>
    </row>
    <row r="12" ht="278" customHeight="1" spans="1:8">
      <c r="A12" s="366">
        <v>10</v>
      </c>
      <c r="B12" s="366">
        <v>174</v>
      </c>
      <c r="C12" s="367" t="s">
        <v>41</v>
      </c>
      <c r="D12" s="368" t="s">
        <v>15</v>
      </c>
      <c r="E12" s="375" t="s">
        <v>42</v>
      </c>
      <c r="F12" s="375" t="s">
        <v>43</v>
      </c>
      <c r="G12" s="372" t="s">
        <v>13</v>
      </c>
      <c r="H12" s="367"/>
    </row>
    <row r="13" ht="115.5" spans="1:8">
      <c r="A13" s="366">
        <v>11</v>
      </c>
      <c r="B13" s="366">
        <v>175</v>
      </c>
      <c r="C13" s="367" t="s">
        <v>44</v>
      </c>
      <c r="D13" s="368" t="s">
        <v>26</v>
      </c>
      <c r="E13" s="375" t="s">
        <v>45</v>
      </c>
      <c r="F13" s="375" t="s">
        <v>46</v>
      </c>
      <c r="G13" s="372" t="s">
        <v>13</v>
      </c>
      <c r="H13" s="367"/>
    </row>
    <row r="14" ht="102" spans="1:8">
      <c r="A14" s="366">
        <v>12</v>
      </c>
      <c r="B14" s="366">
        <v>177</v>
      </c>
      <c r="C14" s="367" t="s">
        <v>47</v>
      </c>
      <c r="D14" s="368" t="s">
        <v>15</v>
      </c>
      <c r="E14" s="367" t="s">
        <v>48</v>
      </c>
      <c r="F14" s="375" t="s">
        <v>49</v>
      </c>
      <c r="G14" s="372" t="s">
        <v>13</v>
      </c>
      <c r="H14" s="367"/>
    </row>
    <row r="15" ht="134" customHeight="1" spans="1:8">
      <c r="A15" s="369">
        <v>13</v>
      </c>
      <c r="B15" s="369">
        <v>1</v>
      </c>
      <c r="C15" s="370" t="s">
        <v>50</v>
      </c>
      <c r="D15" s="371" t="s">
        <v>51</v>
      </c>
      <c r="E15" s="370" t="s">
        <v>52</v>
      </c>
      <c r="F15" s="377" t="s">
        <v>53</v>
      </c>
      <c r="G15" s="371" t="s">
        <v>54</v>
      </c>
      <c r="H15" s="370"/>
    </row>
    <row r="16" ht="59.25" spans="1:9">
      <c r="A16" s="369">
        <v>14</v>
      </c>
      <c r="B16" s="369">
        <v>3</v>
      </c>
      <c r="C16" s="370" t="s">
        <v>55</v>
      </c>
      <c r="D16" s="371" t="s">
        <v>51</v>
      </c>
      <c r="E16" s="370" t="s">
        <v>56</v>
      </c>
      <c r="F16" s="377" t="s">
        <v>57</v>
      </c>
      <c r="G16" s="371" t="s">
        <v>54</v>
      </c>
      <c r="H16" s="370"/>
      <c r="I16" s="382"/>
    </row>
    <row r="17" ht="59.25" spans="1:8">
      <c r="A17" s="366">
        <v>15</v>
      </c>
      <c r="B17" s="366">
        <v>9</v>
      </c>
      <c r="C17" s="367" t="s">
        <v>58</v>
      </c>
      <c r="D17" s="368" t="s">
        <v>51</v>
      </c>
      <c r="E17" s="375" t="s">
        <v>59</v>
      </c>
      <c r="F17" s="376" t="s">
        <v>60</v>
      </c>
      <c r="G17" s="372" t="s">
        <v>13</v>
      </c>
      <c r="H17" s="378"/>
    </row>
    <row r="18" ht="59.25" spans="1:8">
      <c r="A18" s="366">
        <v>16</v>
      </c>
      <c r="B18" s="366">
        <v>11</v>
      </c>
      <c r="C18" s="367" t="s">
        <v>61</v>
      </c>
      <c r="D18" s="368" t="s">
        <v>51</v>
      </c>
      <c r="E18" s="367" t="s">
        <v>62</v>
      </c>
      <c r="F18" s="376" t="s">
        <v>63</v>
      </c>
      <c r="G18" s="372" t="s">
        <v>13</v>
      </c>
      <c r="H18" s="378"/>
    </row>
    <row r="19" ht="85.5" spans="1:8">
      <c r="A19" s="366">
        <v>17</v>
      </c>
      <c r="B19" s="366">
        <v>12</v>
      </c>
      <c r="C19" s="367" t="s">
        <v>64</v>
      </c>
      <c r="D19" s="368" t="s">
        <v>51</v>
      </c>
      <c r="E19" s="367" t="s">
        <v>65</v>
      </c>
      <c r="F19" s="376" t="s">
        <v>66</v>
      </c>
      <c r="G19" s="372" t="s">
        <v>13</v>
      </c>
      <c r="H19" s="379"/>
    </row>
    <row r="20" ht="43.5" spans="1:8">
      <c r="A20" s="366">
        <v>18</v>
      </c>
      <c r="B20" s="366">
        <v>13</v>
      </c>
      <c r="C20" s="367" t="s">
        <v>67</v>
      </c>
      <c r="D20" s="368" t="s">
        <v>51</v>
      </c>
      <c r="E20" s="367" t="s">
        <v>68</v>
      </c>
      <c r="F20" s="376" t="s">
        <v>69</v>
      </c>
      <c r="G20" s="372" t="s">
        <v>13</v>
      </c>
      <c r="H20" s="379"/>
    </row>
    <row r="21" ht="71.25" spans="1:8">
      <c r="A21" s="366">
        <v>19</v>
      </c>
      <c r="B21" s="366">
        <v>14</v>
      </c>
      <c r="C21" s="367" t="s">
        <v>70</v>
      </c>
      <c r="D21" s="368" t="s">
        <v>51</v>
      </c>
      <c r="E21" s="367" t="s">
        <v>71</v>
      </c>
      <c r="F21" s="373" t="s">
        <v>72</v>
      </c>
      <c r="G21" s="372" t="s">
        <v>13</v>
      </c>
      <c r="H21" s="379"/>
    </row>
    <row r="22" ht="58.5" spans="1:8">
      <c r="A22" s="366">
        <v>20</v>
      </c>
      <c r="B22" s="366">
        <v>16</v>
      </c>
      <c r="C22" s="367" t="s">
        <v>73</v>
      </c>
      <c r="D22" s="368" t="s">
        <v>51</v>
      </c>
      <c r="E22" s="367" t="s">
        <v>74</v>
      </c>
      <c r="F22" s="376" t="s">
        <v>75</v>
      </c>
      <c r="G22" s="372" t="s">
        <v>13</v>
      </c>
      <c r="H22" s="379"/>
    </row>
    <row r="23" ht="86.25" spans="1:8">
      <c r="A23" s="366">
        <v>21</v>
      </c>
      <c r="B23" s="366">
        <v>17</v>
      </c>
      <c r="C23" s="367" t="s">
        <v>76</v>
      </c>
      <c r="D23" s="368" t="s">
        <v>51</v>
      </c>
      <c r="E23" s="367" t="s">
        <v>77</v>
      </c>
      <c r="F23" s="376" t="s">
        <v>78</v>
      </c>
      <c r="G23" s="372" t="s">
        <v>13</v>
      </c>
      <c r="H23" s="379"/>
    </row>
    <row r="24" ht="57.75" spans="1:8">
      <c r="A24" s="366">
        <v>22</v>
      </c>
      <c r="B24" s="366">
        <v>25</v>
      </c>
      <c r="C24" s="367" t="s">
        <v>79</v>
      </c>
      <c r="D24" s="368" t="s">
        <v>51</v>
      </c>
      <c r="E24" s="367" t="s">
        <v>80</v>
      </c>
      <c r="F24" s="376" t="s">
        <v>81</v>
      </c>
      <c r="G24" s="372" t="s">
        <v>13</v>
      </c>
      <c r="H24" s="379"/>
    </row>
    <row r="25" ht="72.75" spans="1:8">
      <c r="A25" s="366">
        <v>23</v>
      </c>
      <c r="B25" s="366">
        <v>26</v>
      </c>
      <c r="C25" s="367" t="s">
        <v>82</v>
      </c>
      <c r="D25" s="368" t="s">
        <v>51</v>
      </c>
      <c r="E25" s="375" t="s">
        <v>83</v>
      </c>
      <c r="F25" s="376" t="s">
        <v>84</v>
      </c>
      <c r="G25" s="372" t="s">
        <v>13</v>
      </c>
      <c r="H25" s="379"/>
    </row>
    <row r="26" ht="57" spans="1:8">
      <c r="A26" s="366">
        <v>24</v>
      </c>
      <c r="B26" s="366">
        <v>27</v>
      </c>
      <c r="C26" s="367" t="s">
        <v>85</v>
      </c>
      <c r="D26" s="368" t="s">
        <v>51</v>
      </c>
      <c r="E26" s="367" t="s">
        <v>86</v>
      </c>
      <c r="F26" s="376" t="s">
        <v>87</v>
      </c>
      <c r="G26" s="372" t="s">
        <v>13</v>
      </c>
      <c r="H26" s="379"/>
    </row>
    <row r="27" ht="71.25" spans="1:8">
      <c r="A27" s="366">
        <v>25</v>
      </c>
      <c r="B27" s="366">
        <v>38</v>
      </c>
      <c r="C27" s="367" t="s">
        <v>88</v>
      </c>
      <c r="D27" s="368" t="s">
        <v>51</v>
      </c>
      <c r="E27" s="367" t="s">
        <v>89</v>
      </c>
      <c r="F27" s="373" t="s">
        <v>90</v>
      </c>
      <c r="G27" s="372" t="s">
        <v>13</v>
      </c>
      <c r="H27" s="379"/>
    </row>
    <row r="28" ht="86.25" spans="1:8">
      <c r="A28" s="366">
        <v>26</v>
      </c>
      <c r="B28" s="366">
        <v>39</v>
      </c>
      <c r="C28" s="367" t="s">
        <v>91</v>
      </c>
      <c r="D28" s="368" t="s">
        <v>51</v>
      </c>
      <c r="E28" s="367" t="s">
        <v>92</v>
      </c>
      <c r="F28" s="376" t="s">
        <v>93</v>
      </c>
      <c r="G28" s="372" t="s">
        <v>13</v>
      </c>
      <c r="H28" s="379"/>
    </row>
    <row r="29" ht="128.25" spans="1:8">
      <c r="A29" s="366">
        <v>27</v>
      </c>
      <c r="B29" s="366">
        <v>40</v>
      </c>
      <c r="C29" s="367" t="s">
        <v>94</v>
      </c>
      <c r="D29" s="368" t="s">
        <v>51</v>
      </c>
      <c r="E29" s="367" t="s">
        <v>95</v>
      </c>
      <c r="F29" s="376" t="s">
        <v>96</v>
      </c>
      <c r="G29" s="372" t="s">
        <v>13</v>
      </c>
      <c r="H29" s="379"/>
    </row>
    <row r="30" ht="74.25" spans="1:8">
      <c r="A30" s="366">
        <v>28</v>
      </c>
      <c r="B30" s="366">
        <v>61</v>
      </c>
      <c r="C30" s="367" t="s">
        <v>97</v>
      </c>
      <c r="D30" s="368" t="s">
        <v>51</v>
      </c>
      <c r="E30" s="367" t="s">
        <v>98</v>
      </c>
      <c r="F30" s="376" t="s">
        <v>99</v>
      </c>
      <c r="G30" s="372" t="s">
        <v>13</v>
      </c>
      <c r="H30" s="379"/>
    </row>
    <row r="31" ht="57.75" spans="1:8">
      <c r="A31" s="366">
        <v>29</v>
      </c>
      <c r="B31" s="366">
        <v>65</v>
      </c>
      <c r="C31" s="367" t="s">
        <v>100</v>
      </c>
      <c r="D31" s="368" t="s">
        <v>51</v>
      </c>
      <c r="E31" s="367" t="s">
        <v>101</v>
      </c>
      <c r="F31" s="376" t="s">
        <v>102</v>
      </c>
      <c r="G31" s="372" t="s">
        <v>13</v>
      </c>
      <c r="H31" s="379"/>
    </row>
    <row r="32" ht="42.75" spans="1:8">
      <c r="A32" s="366">
        <v>30</v>
      </c>
      <c r="B32" s="366">
        <v>67</v>
      </c>
      <c r="C32" s="367" t="s">
        <v>103</v>
      </c>
      <c r="D32" s="368" t="s">
        <v>51</v>
      </c>
      <c r="E32" s="367" t="s">
        <v>104</v>
      </c>
      <c r="F32" s="376" t="s">
        <v>105</v>
      </c>
      <c r="G32" s="372" t="s">
        <v>13</v>
      </c>
      <c r="H32" s="379"/>
    </row>
    <row r="33" ht="42.75" spans="1:8">
      <c r="A33" s="366">
        <v>31</v>
      </c>
      <c r="B33" s="366">
        <v>70</v>
      </c>
      <c r="C33" s="367" t="s">
        <v>106</v>
      </c>
      <c r="D33" s="368" t="s">
        <v>51</v>
      </c>
      <c r="E33" s="367" t="s">
        <v>107</v>
      </c>
      <c r="F33" s="376" t="s">
        <v>108</v>
      </c>
      <c r="G33" s="372" t="s">
        <v>13</v>
      </c>
      <c r="H33" s="379"/>
    </row>
    <row r="34" ht="115.5" spans="1:8">
      <c r="A34" s="366">
        <v>32</v>
      </c>
      <c r="B34" s="366">
        <v>73</v>
      </c>
      <c r="C34" s="367" t="s">
        <v>109</v>
      </c>
      <c r="D34" s="368" t="s">
        <v>51</v>
      </c>
      <c r="E34" s="367" t="s">
        <v>110</v>
      </c>
      <c r="F34" s="376" t="s">
        <v>111</v>
      </c>
      <c r="G34" s="372" t="s">
        <v>13</v>
      </c>
      <c r="H34" s="379"/>
    </row>
    <row r="35" ht="86.25" spans="1:8">
      <c r="A35" s="366">
        <v>33</v>
      </c>
      <c r="B35" s="366">
        <v>74</v>
      </c>
      <c r="C35" s="367" t="s">
        <v>112</v>
      </c>
      <c r="D35" s="368" t="s">
        <v>51</v>
      </c>
      <c r="E35" s="367" t="s">
        <v>113</v>
      </c>
      <c r="F35" s="376" t="s">
        <v>114</v>
      </c>
      <c r="G35" s="372" t="s">
        <v>13</v>
      </c>
      <c r="H35" s="379"/>
    </row>
    <row r="36" ht="86.25" spans="1:8">
      <c r="A36" s="366">
        <v>34</v>
      </c>
      <c r="B36" s="366">
        <v>75</v>
      </c>
      <c r="C36" s="367" t="s">
        <v>115</v>
      </c>
      <c r="D36" s="368" t="s">
        <v>51</v>
      </c>
      <c r="E36" s="367" t="s">
        <v>116</v>
      </c>
      <c r="F36" s="376" t="s">
        <v>117</v>
      </c>
      <c r="G36" s="372" t="s">
        <v>13</v>
      </c>
      <c r="H36" s="379"/>
    </row>
    <row r="37" ht="30" spans="1:8">
      <c r="A37" s="366">
        <v>35</v>
      </c>
      <c r="B37" s="366">
        <v>79</v>
      </c>
      <c r="C37" s="367" t="s">
        <v>118</v>
      </c>
      <c r="D37" s="368" t="s">
        <v>51</v>
      </c>
      <c r="E37" s="367" t="s">
        <v>119</v>
      </c>
      <c r="F37" s="376" t="s">
        <v>120</v>
      </c>
      <c r="G37" s="372" t="s">
        <v>13</v>
      </c>
      <c r="H37" s="379"/>
    </row>
    <row r="38" ht="86.25" spans="1:8">
      <c r="A38" s="366">
        <v>36</v>
      </c>
      <c r="B38" s="366">
        <v>86</v>
      </c>
      <c r="C38" s="367" t="s">
        <v>121</v>
      </c>
      <c r="D38" s="372" t="s">
        <v>51</v>
      </c>
      <c r="E38" s="367" t="s">
        <v>122</v>
      </c>
      <c r="F38" s="376" t="s">
        <v>123</v>
      </c>
      <c r="G38" s="372" t="s">
        <v>13</v>
      </c>
      <c r="H38" s="379"/>
    </row>
    <row r="39" ht="103.5" spans="1:8">
      <c r="A39" s="366">
        <v>37</v>
      </c>
      <c r="B39" s="366">
        <v>98</v>
      </c>
      <c r="C39" s="367" t="s">
        <v>124</v>
      </c>
      <c r="D39" s="368" t="s">
        <v>51</v>
      </c>
      <c r="E39" s="373" t="s">
        <v>125</v>
      </c>
      <c r="F39" s="376" t="s">
        <v>126</v>
      </c>
      <c r="G39" s="372" t="s">
        <v>13</v>
      </c>
      <c r="H39" s="379"/>
    </row>
    <row r="40" ht="72.75" spans="1:8">
      <c r="A40" s="366">
        <v>38</v>
      </c>
      <c r="B40" s="366">
        <v>126</v>
      </c>
      <c r="C40" s="367" t="s">
        <v>127</v>
      </c>
      <c r="D40" s="368" t="s">
        <v>51</v>
      </c>
      <c r="E40" s="367" t="s">
        <v>128</v>
      </c>
      <c r="F40" s="373" t="s">
        <v>129</v>
      </c>
      <c r="G40" s="372" t="s">
        <v>13</v>
      </c>
      <c r="H40" s="379"/>
    </row>
    <row r="41" ht="43.5" spans="1:8">
      <c r="A41" s="366">
        <v>39</v>
      </c>
      <c r="B41" s="366">
        <v>127</v>
      </c>
      <c r="C41" s="367" t="s">
        <v>130</v>
      </c>
      <c r="D41" s="368" t="s">
        <v>51</v>
      </c>
      <c r="E41" s="367" t="s">
        <v>131</v>
      </c>
      <c r="F41" s="376" t="s">
        <v>132</v>
      </c>
      <c r="G41" s="372" t="s">
        <v>13</v>
      </c>
      <c r="H41" s="379"/>
    </row>
    <row r="42" ht="177" spans="1:8">
      <c r="A42" s="366">
        <v>40</v>
      </c>
      <c r="B42" s="366">
        <v>141</v>
      </c>
      <c r="C42" s="367" t="s">
        <v>133</v>
      </c>
      <c r="D42" s="368" t="s">
        <v>51</v>
      </c>
      <c r="E42" s="373" t="s">
        <v>134</v>
      </c>
      <c r="F42" s="376" t="s">
        <v>135</v>
      </c>
      <c r="G42" s="372" t="s">
        <v>13</v>
      </c>
      <c r="H42" s="379"/>
    </row>
    <row r="43" spans="1:8">
      <c r="A43" s="366">
        <v>41</v>
      </c>
      <c r="B43" s="366">
        <v>162</v>
      </c>
      <c r="C43" s="367" t="s">
        <v>136</v>
      </c>
      <c r="D43" s="368" t="s">
        <v>51</v>
      </c>
      <c r="E43" s="373" t="s">
        <v>137</v>
      </c>
      <c r="F43" s="376" t="s">
        <v>138</v>
      </c>
      <c r="G43" s="372" t="s">
        <v>18</v>
      </c>
      <c r="H43" s="379"/>
    </row>
    <row r="44" ht="72" spans="1:8">
      <c r="A44" s="366">
        <v>42</v>
      </c>
      <c r="B44" s="366">
        <v>173</v>
      </c>
      <c r="C44" s="367" t="s">
        <v>139</v>
      </c>
      <c r="D44" s="372" t="s">
        <v>51</v>
      </c>
      <c r="E44" s="373" t="s">
        <v>140</v>
      </c>
      <c r="F44" s="375" t="s">
        <v>141</v>
      </c>
      <c r="G44" s="372" t="s">
        <v>13</v>
      </c>
      <c r="H44" s="379"/>
    </row>
    <row r="45" ht="71.25" spans="1:8">
      <c r="A45" s="366">
        <v>43</v>
      </c>
      <c r="B45" s="366">
        <v>64</v>
      </c>
      <c r="C45" s="367" t="s">
        <v>142</v>
      </c>
      <c r="D45" s="372" t="s">
        <v>143</v>
      </c>
      <c r="E45" s="373" t="s">
        <v>144</v>
      </c>
      <c r="F45" s="376" t="s">
        <v>145</v>
      </c>
      <c r="G45" s="372" t="s">
        <v>13</v>
      </c>
      <c r="H45" s="380"/>
    </row>
    <row r="46" ht="28.5" spans="1:8">
      <c r="A46" s="366">
        <v>44</v>
      </c>
      <c r="B46" s="366">
        <v>83</v>
      </c>
      <c r="C46" s="367" t="s">
        <v>146</v>
      </c>
      <c r="D46" s="372" t="s">
        <v>143</v>
      </c>
      <c r="E46" s="373" t="s">
        <v>147</v>
      </c>
      <c r="F46" s="376" t="s">
        <v>148</v>
      </c>
      <c r="G46" s="368" t="s">
        <v>13</v>
      </c>
      <c r="H46" s="373"/>
    </row>
    <row r="47" ht="43.5" spans="1:8">
      <c r="A47" s="366">
        <v>45</v>
      </c>
      <c r="B47" s="366">
        <v>129</v>
      </c>
      <c r="C47" s="367" t="s">
        <v>149</v>
      </c>
      <c r="D47" s="368" t="s">
        <v>143</v>
      </c>
      <c r="E47" s="373" t="s">
        <v>150</v>
      </c>
      <c r="F47" s="376" t="s">
        <v>151</v>
      </c>
      <c r="G47" s="368" t="s">
        <v>13</v>
      </c>
      <c r="H47" s="373"/>
    </row>
    <row r="48" ht="57.75" spans="1:8">
      <c r="A48" s="366">
        <v>46</v>
      </c>
      <c r="B48" s="366">
        <v>130</v>
      </c>
      <c r="C48" s="367" t="s">
        <v>152</v>
      </c>
      <c r="D48" s="368" t="s">
        <v>143</v>
      </c>
      <c r="E48" s="370" t="s">
        <v>153</v>
      </c>
      <c r="F48" s="376" t="s">
        <v>154</v>
      </c>
      <c r="G48" s="368" t="s">
        <v>13</v>
      </c>
      <c r="H48" s="373"/>
    </row>
    <row r="49" ht="145.5" spans="1:8">
      <c r="A49" s="366">
        <v>47</v>
      </c>
      <c r="B49" s="366">
        <v>131</v>
      </c>
      <c r="C49" s="367" t="s">
        <v>155</v>
      </c>
      <c r="D49" s="368" t="s">
        <v>143</v>
      </c>
      <c r="E49" s="375" t="s">
        <v>156</v>
      </c>
      <c r="F49" s="377" t="s">
        <v>157</v>
      </c>
      <c r="G49" s="368" t="s">
        <v>18</v>
      </c>
      <c r="H49" s="375"/>
    </row>
    <row r="50" ht="85.5" spans="1:8">
      <c r="A50" s="366">
        <v>48</v>
      </c>
      <c r="B50" s="366">
        <v>28</v>
      </c>
      <c r="C50" s="367" t="s">
        <v>158</v>
      </c>
      <c r="D50" s="368" t="s">
        <v>159</v>
      </c>
      <c r="E50" s="373" t="s">
        <v>160</v>
      </c>
      <c r="F50" s="376" t="s">
        <v>161</v>
      </c>
      <c r="G50" s="368" t="s">
        <v>18</v>
      </c>
      <c r="H50" s="373"/>
    </row>
    <row r="51" ht="58.5" spans="1:8">
      <c r="A51" s="366">
        <v>49</v>
      </c>
      <c r="B51" s="366">
        <v>29</v>
      </c>
      <c r="C51" s="367" t="s">
        <v>162</v>
      </c>
      <c r="D51" s="368" t="s">
        <v>159</v>
      </c>
      <c r="E51" s="373" t="s">
        <v>163</v>
      </c>
      <c r="F51" s="376" t="s">
        <v>164</v>
      </c>
      <c r="G51" s="368" t="s">
        <v>18</v>
      </c>
      <c r="H51" s="373"/>
    </row>
    <row r="52" ht="99.75" spans="1:8">
      <c r="A52" s="366">
        <v>50</v>
      </c>
      <c r="B52" s="366">
        <v>30</v>
      </c>
      <c r="C52" s="367" t="s">
        <v>165</v>
      </c>
      <c r="D52" s="368" t="s">
        <v>159</v>
      </c>
      <c r="E52" s="373" t="s">
        <v>166</v>
      </c>
      <c r="F52" s="376" t="s">
        <v>167</v>
      </c>
      <c r="G52" s="368" t="s">
        <v>18</v>
      </c>
      <c r="H52" s="373"/>
    </row>
    <row r="53" ht="71.25" spans="1:8">
      <c r="A53" s="366">
        <v>51</v>
      </c>
      <c r="B53" s="366">
        <v>31</v>
      </c>
      <c r="C53" s="367" t="s">
        <v>168</v>
      </c>
      <c r="D53" s="368" t="s">
        <v>159</v>
      </c>
      <c r="E53" s="373" t="s">
        <v>169</v>
      </c>
      <c r="F53" s="376" t="s">
        <v>170</v>
      </c>
      <c r="G53" s="368" t="s">
        <v>18</v>
      </c>
      <c r="H53" s="373"/>
    </row>
    <row r="54" ht="72.75" spans="1:8">
      <c r="A54" s="366">
        <v>52</v>
      </c>
      <c r="B54" s="366">
        <v>32</v>
      </c>
      <c r="C54" s="367" t="s">
        <v>171</v>
      </c>
      <c r="D54" s="368" t="s">
        <v>159</v>
      </c>
      <c r="E54" s="373" t="s">
        <v>172</v>
      </c>
      <c r="F54" s="376" t="s">
        <v>173</v>
      </c>
      <c r="G54" s="368" t="s">
        <v>18</v>
      </c>
      <c r="H54" s="373"/>
    </row>
    <row r="55" ht="101.25" spans="1:8">
      <c r="A55" s="366">
        <v>53</v>
      </c>
      <c r="B55" s="366">
        <v>33</v>
      </c>
      <c r="C55" s="373" t="s">
        <v>174</v>
      </c>
      <c r="D55" s="368" t="s">
        <v>159</v>
      </c>
      <c r="E55" s="373" t="s">
        <v>175</v>
      </c>
      <c r="F55" s="376" t="s">
        <v>176</v>
      </c>
      <c r="G55" s="368" t="s">
        <v>18</v>
      </c>
      <c r="H55" s="381"/>
    </row>
    <row r="56" ht="86.25" spans="1:8">
      <c r="A56" s="366">
        <v>54</v>
      </c>
      <c r="B56" s="366">
        <v>35</v>
      </c>
      <c r="C56" s="367" t="s">
        <v>177</v>
      </c>
      <c r="D56" s="368" t="s">
        <v>159</v>
      </c>
      <c r="E56" s="373" t="s">
        <v>178</v>
      </c>
      <c r="F56" s="376" t="s">
        <v>179</v>
      </c>
      <c r="G56" s="368" t="s">
        <v>18</v>
      </c>
      <c r="H56" s="373"/>
    </row>
    <row r="57" ht="87" spans="1:8">
      <c r="A57" s="366">
        <v>55</v>
      </c>
      <c r="B57" s="366">
        <v>36</v>
      </c>
      <c r="C57" s="367" t="s">
        <v>180</v>
      </c>
      <c r="D57" s="368" t="s">
        <v>159</v>
      </c>
      <c r="E57" s="373" t="s">
        <v>181</v>
      </c>
      <c r="F57" s="376" t="s">
        <v>182</v>
      </c>
      <c r="G57" s="368" t="s">
        <v>18</v>
      </c>
      <c r="H57" s="373"/>
    </row>
    <row r="58" ht="29.25" spans="1:8">
      <c r="A58" s="369">
        <v>56</v>
      </c>
      <c r="B58" s="369">
        <v>2</v>
      </c>
      <c r="C58" s="370" t="s">
        <v>183</v>
      </c>
      <c r="D58" s="371" t="s">
        <v>184</v>
      </c>
      <c r="E58" s="370" t="s">
        <v>185</v>
      </c>
      <c r="F58" s="377" t="s">
        <v>186</v>
      </c>
      <c r="G58" s="371" t="s">
        <v>54</v>
      </c>
      <c r="H58" s="377"/>
    </row>
    <row r="59" ht="30" spans="1:8">
      <c r="A59" s="366">
        <v>57</v>
      </c>
      <c r="B59" s="366">
        <v>37</v>
      </c>
      <c r="C59" s="373" t="s">
        <v>187</v>
      </c>
      <c r="D59" s="368" t="s">
        <v>184</v>
      </c>
      <c r="E59" s="373" t="s">
        <v>188</v>
      </c>
      <c r="F59" s="376" t="s">
        <v>189</v>
      </c>
      <c r="G59" s="368" t="s">
        <v>13</v>
      </c>
      <c r="H59" s="376"/>
    </row>
    <row r="60" ht="72" spans="1:8">
      <c r="A60" s="366">
        <v>58</v>
      </c>
      <c r="B60" s="366">
        <v>41</v>
      </c>
      <c r="C60" s="373" t="s">
        <v>190</v>
      </c>
      <c r="D60" s="368" t="s">
        <v>184</v>
      </c>
      <c r="E60" s="373" t="s">
        <v>191</v>
      </c>
      <c r="F60" s="376" t="s">
        <v>192</v>
      </c>
      <c r="G60" s="368" t="s">
        <v>13</v>
      </c>
      <c r="H60" s="376"/>
    </row>
    <row r="61" ht="58.5" spans="1:8">
      <c r="A61" s="366">
        <v>59</v>
      </c>
      <c r="B61" s="366">
        <v>42</v>
      </c>
      <c r="C61" s="367" t="s">
        <v>193</v>
      </c>
      <c r="D61" s="372" t="s">
        <v>184</v>
      </c>
      <c r="E61" s="373" t="s">
        <v>194</v>
      </c>
      <c r="F61" s="376" t="s">
        <v>195</v>
      </c>
      <c r="G61" s="368" t="s">
        <v>13</v>
      </c>
      <c r="H61" s="376"/>
    </row>
    <row r="62" ht="29.25" spans="1:8">
      <c r="A62" s="366">
        <v>60</v>
      </c>
      <c r="B62" s="366">
        <v>43</v>
      </c>
      <c r="C62" s="367" t="s">
        <v>196</v>
      </c>
      <c r="D62" s="372" t="s">
        <v>184</v>
      </c>
      <c r="E62" s="373" t="s">
        <v>197</v>
      </c>
      <c r="F62" s="376" t="s">
        <v>198</v>
      </c>
      <c r="G62" s="368" t="s">
        <v>13</v>
      </c>
      <c r="H62" s="375"/>
    </row>
    <row r="63" ht="28.5" spans="1:8">
      <c r="A63" s="366">
        <v>61</v>
      </c>
      <c r="B63" s="366">
        <v>44</v>
      </c>
      <c r="C63" s="373" t="s">
        <v>199</v>
      </c>
      <c r="D63" s="368" t="s">
        <v>184</v>
      </c>
      <c r="E63" s="373" t="s">
        <v>200</v>
      </c>
      <c r="F63" s="376" t="s">
        <v>201</v>
      </c>
      <c r="G63" s="368" t="s">
        <v>13</v>
      </c>
      <c r="H63" s="373"/>
    </row>
    <row r="64" ht="29.25" spans="1:8">
      <c r="A64" s="366">
        <v>62</v>
      </c>
      <c r="B64" s="366">
        <v>45</v>
      </c>
      <c r="C64" s="367" t="s">
        <v>202</v>
      </c>
      <c r="D64" s="372" t="s">
        <v>184</v>
      </c>
      <c r="E64" s="373" t="s">
        <v>203</v>
      </c>
      <c r="F64" s="376" t="s">
        <v>204</v>
      </c>
      <c r="G64" s="368" t="s">
        <v>13</v>
      </c>
      <c r="H64" s="376"/>
    </row>
    <row r="65" ht="87.75" spans="1:8">
      <c r="A65" s="366">
        <v>63</v>
      </c>
      <c r="B65" s="366">
        <v>46</v>
      </c>
      <c r="C65" s="367" t="s">
        <v>205</v>
      </c>
      <c r="D65" s="372" t="s">
        <v>184</v>
      </c>
      <c r="E65" s="373" t="s">
        <v>206</v>
      </c>
      <c r="F65" s="376" t="s">
        <v>207</v>
      </c>
      <c r="G65" s="368" t="s">
        <v>13</v>
      </c>
      <c r="H65" s="376"/>
    </row>
    <row r="66" ht="42.75" spans="1:8">
      <c r="A66" s="366">
        <v>64</v>
      </c>
      <c r="B66" s="366">
        <v>47</v>
      </c>
      <c r="C66" s="367" t="s">
        <v>208</v>
      </c>
      <c r="D66" s="372" t="s">
        <v>184</v>
      </c>
      <c r="E66" s="373" t="s">
        <v>209</v>
      </c>
      <c r="F66" s="376" t="s">
        <v>210</v>
      </c>
      <c r="G66" s="368" t="s">
        <v>13</v>
      </c>
      <c r="H66" s="376"/>
    </row>
    <row r="67" ht="73.5" spans="1:8">
      <c r="A67" s="366">
        <v>65</v>
      </c>
      <c r="B67" s="366">
        <v>48</v>
      </c>
      <c r="C67" s="367" t="s">
        <v>211</v>
      </c>
      <c r="D67" s="372" t="s">
        <v>184</v>
      </c>
      <c r="E67" s="373" t="s">
        <v>212</v>
      </c>
      <c r="F67" s="376" t="s">
        <v>213</v>
      </c>
      <c r="G67" s="368" t="s">
        <v>13</v>
      </c>
      <c r="H67" s="376"/>
    </row>
    <row r="68" ht="57" spans="1:8">
      <c r="A68" s="366">
        <v>66</v>
      </c>
      <c r="B68" s="366">
        <v>50</v>
      </c>
      <c r="C68" s="367" t="s">
        <v>214</v>
      </c>
      <c r="D68" s="372" t="s">
        <v>184</v>
      </c>
      <c r="E68" s="373" t="s">
        <v>215</v>
      </c>
      <c r="F68" s="376" t="s">
        <v>216</v>
      </c>
      <c r="G68" s="368" t="s">
        <v>13</v>
      </c>
      <c r="H68" s="376"/>
    </row>
    <row r="69" ht="119.1" customHeight="1" spans="1:8">
      <c r="A69" s="366">
        <v>67</v>
      </c>
      <c r="B69" s="366">
        <v>68</v>
      </c>
      <c r="C69" s="373" t="s">
        <v>217</v>
      </c>
      <c r="D69" s="368" t="s">
        <v>184</v>
      </c>
      <c r="E69" s="373" t="s">
        <v>218</v>
      </c>
      <c r="F69" s="373" t="s">
        <v>219</v>
      </c>
      <c r="G69" s="368" t="s">
        <v>13</v>
      </c>
      <c r="H69" s="383"/>
    </row>
    <row r="70" ht="258.95" customHeight="1" spans="1:8">
      <c r="A70" s="369">
        <v>68</v>
      </c>
      <c r="B70" s="369">
        <v>160</v>
      </c>
      <c r="C70" s="370" t="s">
        <v>220</v>
      </c>
      <c r="D70" s="371" t="s">
        <v>221</v>
      </c>
      <c r="E70" s="370" t="s">
        <v>222</v>
      </c>
      <c r="F70" s="384" t="s">
        <v>223</v>
      </c>
      <c r="G70" s="385" t="s">
        <v>13</v>
      </c>
      <c r="H70" s="386"/>
    </row>
    <row r="71" ht="57" spans="1:8">
      <c r="A71" s="366">
        <v>69</v>
      </c>
      <c r="B71" s="366">
        <v>137</v>
      </c>
      <c r="C71" s="367" t="s">
        <v>224</v>
      </c>
      <c r="D71" s="368" t="s">
        <v>225</v>
      </c>
      <c r="E71" s="373" t="s">
        <v>226</v>
      </c>
      <c r="F71" s="370" t="s">
        <v>227</v>
      </c>
      <c r="G71" s="368" t="s">
        <v>18</v>
      </c>
      <c r="H71" s="373"/>
    </row>
    <row r="72" ht="73.5" spans="1:8">
      <c r="A72" s="366">
        <v>70</v>
      </c>
      <c r="B72" s="366">
        <v>138</v>
      </c>
      <c r="C72" s="367" t="s">
        <v>228</v>
      </c>
      <c r="D72" s="368" t="s">
        <v>225</v>
      </c>
      <c r="E72" s="373" t="s">
        <v>229</v>
      </c>
      <c r="F72" s="373" t="s">
        <v>230</v>
      </c>
      <c r="G72" s="368" t="s">
        <v>18</v>
      </c>
      <c r="H72" s="373"/>
    </row>
    <row r="73" ht="87" spans="1:8">
      <c r="A73" s="366">
        <v>71</v>
      </c>
      <c r="B73" s="366">
        <v>158</v>
      </c>
      <c r="C73" s="367" t="s">
        <v>231</v>
      </c>
      <c r="D73" s="368" t="s">
        <v>232</v>
      </c>
      <c r="E73" s="376" t="s">
        <v>233</v>
      </c>
      <c r="F73" s="376" t="s">
        <v>234</v>
      </c>
      <c r="G73" s="368" t="s">
        <v>18</v>
      </c>
      <c r="H73" s="376"/>
    </row>
    <row r="74" ht="147.75" spans="1:8">
      <c r="A74" s="366">
        <v>72</v>
      </c>
      <c r="B74" s="366">
        <v>159</v>
      </c>
      <c r="C74" s="367" t="s">
        <v>235</v>
      </c>
      <c r="D74" s="368" t="s">
        <v>232</v>
      </c>
      <c r="E74" s="376" t="s">
        <v>236</v>
      </c>
      <c r="F74" s="376" t="s">
        <v>237</v>
      </c>
      <c r="G74" s="368" t="s">
        <v>13</v>
      </c>
      <c r="H74" s="376"/>
    </row>
    <row r="75" ht="117" spans="1:8">
      <c r="A75" s="366">
        <v>73</v>
      </c>
      <c r="B75" s="366">
        <v>165</v>
      </c>
      <c r="C75" s="367" t="s">
        <v>238</v>
      </c>
      <c r="D75" s="368" t="s">
        <v>232</v>
      </c>
      <c r="E75" s="376" t="s">
        <v>239</v>
      </c>
      <c r="F75" s="376" t="s">
        <v>240</v>
      </c>
      <c r="G75" s="368" t="s">
        <v>13</v>
      </c>
      <c r="H75" s="373"/>
    </row>
    <row r="76" ht="206.25" spans="1:8">
      <c r="A76" s="366">
        <v>74</v>
      </c>
      <c r="B76" s="366">
        <v>167</v>
      </c>
      <c r="C76" s="367" t="s">
        <v>241</v>
      </c>
      <c r="D76" s="368" t="s">
        <v>232</v>
      </c>
      <c r="E76" s="376" t="s">
        <v>242</v>
      </c>
      <c r="F76" s="375" t="s">
        <v>243</v>
      </c>
      <c r="G76" s="368" t="s">
        <v>13</v>
      </c>
      <c r="H76" s="376"/>
    </row>
    <row r="77" spans="1:8">
      <c r="A77" s="366">
        <v>75</v>
      </c>
      <c r="B77" s="366">
        <v>6</v>
      </c>
      <c r="C77" s="373" t="s">
        <v>244</v>
      </c>
      <c r="D77" s="368" t="s">
        <v>245</v>
      </c>
      <c r="E77" s="373" t="s">
        <v>246</v>
      </c>
      <c r="F77" s="373" t="s">
        <v>247</v>
      </c>
      <c r="G77" s="368" t="s">
        <v>13</v>
      </c>
      <c r="H77" s="373"/>
    </row>
    <row r="78" ht="72" spans="1:8">
      <c r="A78" s="366">
        <v>76</v>
      </c>
      <c r="B78" s="366">
        <v>71</v>
      </c>
      <c r="C78" s="367" t="s">
        <v>248</v>
      </c>
      <c r="D78" s="368" t="s">
        <v>245</v>
      </c>
      <c r="E78" s="373" t="s">
        <v>249</v>
      </c>
      <c r="F78" s="373" t="s">
        <v>250</v>
      </c>
      <c r="G78" s="368" t="s">
        <v>13</v>
      </c>
      <c r="H78" s="373"/>
    </row>
    <row r="79" ht="222" spans="1:8">
      <c r="A79" s="366">
        <v>77</v>
      </c>
      <c r="B79" s="366">
        <v>152</v>
      </c>
      <c r="C79" s="367" t="s">
        <v>251</v>
      </c>
      <c r="D79" s="368" t="s">
        <v>245</v>
      </c>
      <c r="E79" s="373" t="s">
        <v>252</v>
      </c>
      <c r="F79" s="373" t="s">
        <v>253</v>
      </c>
      <c r="G79" s="368" t="s">
        <v>13</v>
      </c>
      <c r="H79" s="373"/>
    </row>
    <row r="80" ht="119.1" customHeight="1" spans="1:8">
      <c r="A80" s="366">
        <v>78</v>
      </c>
      <c r="B80" s="366">
        <v>176</v>
      </c>
      <c r="C80" s="373" t="s">
        <v>254</v>
      </c>
      <c r="D80" s="368" t="s">
        <v>245</v>
      </c>
      <c r="E80" s="373" t="s">
        <v>255</v>
      </c>
      <c r="F80" s="373" t="s">
        <v>256</v>
      </c>
      <c r="G80" s="368" t="s">
        <v>13</v>
      </c>
      <c r="H80" s="373"/>
    </row>
    <row r="81" ht="119.25" spans="1:8">
      <c r="A81" s="369">
        <v>79</v>
      </c>
      <c r="B81" s="369">
        <v>7</v>
      </c>
      <c r="C81" s="370" t="s">
        <v>257</v>
      </c>
      <c r="D81" s="371" t="s">
        <v>258</v>
      </c>
      <c r="E81" s="377" t="s">
        <v>259</v>
      </c>
      <c r="F81" s="377" t="s">
        <v>260</v>
      </c>
      <c r="G81" s="387" t="s">
        <v>54</v>
      </c>
      <c r="H81" s="377"/>
    </row>
    <row r="82" ht="59.25" spans="1:8">
      <c r="A82" s="366">
        <v>80</v>
      </c>
      <c r="B82" s="366">
        <v>19</v>
      </c>
      <c r="C82" s="367" t="s">
        <v>261</v>
      </c>
      <c r="D82" s="368" t="s">
        <v>258</v>
      </c>
      <c r="E82" s="375" t="s">
        <v>262</v>
      </c>
      <c r="F82" s="377" t="s">
        <v>263</v>
      </c>
      <c r="G82" s="387" t="s">
        <v>13</v>
      </c>
      <c r="H82" s="377"/>
    </row>
    <row r="83" ht="165" spans="1:8">
      <c r="A83" s="366">
        <v>81</v>
      </c>
      <c r="B83" s="366">
        <v>63</v>
      </c>
      <c r="C83" s="367" t="s">
        <v>264</v>
      </c>
      <c r="D83" s="368" t="s">
        <v>258</v>
      </c>
      <c r="E83" s="375" t="s">
        <v>265</v>
      </c>
      <c r="F83" s="377" t="s">
        <v>266</v>
      </c>
      <c r="G83" s="387" t="s">
        <v>13</v>
      </c>
      <c r="H83" s="377"/>
    </row>
    <row r="84" ht="57" spans="1:8">
      <c r="A84" s="366">
        <v>82</v>
      </c>
      <c r="B84" s="366">
        <v>64</v>
      </c>
      <c r="C84" s="367" t="s">
        <v>142</v>
      </c>
      <c r="D84" s="368" t="s">
        <v>258</v>
      </c>
      <c r="E84" s="375" t="s">
        <v>267</v>
      </c>
      <c r="F84" s="377" t="s">
        <v>268</v>
      </c>
      <c r="G84" s="387" t="s">
        <v>13</v>
      </c>
      <c r="H84" s="377"/>
    </row>
    <row r="85" ht="103.5" spans="1:8">
      <c r="A85" s="366">
        <v>83</v>
      </c>
      <c r="B85" s="366">
        <v>134</v>
      </c>
      <c r="C85" s="367" t="s">
        <v>269</v>
      </c>
      <c r="D85" s="368" t="s">
        <v>258</v>
      </c>
      <c r="E85" s="375" t="s">
        <v>270</v>
      </c>
      <c r="F85" s="377" t="s">
        <v>271</v>
      </c>
      <c r="G85" s="387" t="s">
        <v>13</v>
      </c>
      <c r="H85" s="377"/>
    </row>
    <row r="86" ht="89.25" spans="1:8">
      <c r="A86" s="366">
        <v>84</v>
      </c>
      <c r="B86" s="366">
        <v>135</v>
      </c>
      <c r="C86" s="367" t="s">
        <v>272</v>
      </c>
      <c r="D86" s="368" t="s">
        <v>258</v>
      </c>
      <c r="E86" s="375" t="s">
        <v>273</v>
      </c>
      <c r="F86" s="377" t="s">
        <v>274</v>
      </c>
      <c r="G86" s="387" t="s">
        <v>13</v>
      </c>
      <c r="H86" s="377"/>
    </row>
    <row r="87" ht="176.1" customHeight="1" spans="1:8">
      <c r="A87" s="366">
        <v>85</v>
      </c>
      <c r="B87" s="366">
        <v>136</v>
      </c>
      <c r="C87" s="367" t="s">
        <v>275</v>
      </c>
      <c r="D87" s="368" t="s">
        <v>258</v>
      </c>
      <c r="E87" s="367" t="s">
        <v>276</v>
      </c>
      <c r="F87" s="377" t="s">
        <v>277</v>
      </c>
      <c r="G87" s="387" t="s">
        <v>13</v>
      </c>
      <c r="H87" s="377"/>
    </row>
    <row r="88" ht="57" spans="1:8">
      <c r="A88" s="366">
        <v>86</v>
      </c>
      <c r="B88" s="366">
        <v>140</v>
      </c>
      <c r="C88" s="367" t="s">
        <v>278</v>
      </c>
      <c r="D88" s="368" t="s">
        <v>258</v>
      </c>
      <c r="E88" s="367" t="s">
        <v>279</v>
      </c>
      <c r="F88" s="377" t="s">
        <v>280</v>
      </c>
      <c r="G88" s="387" t="s">
        <v>13</v>
      </c>
      <c r="H88" s="377"/>
    </row>
    <row r="89" ht="57" spans="1:8">
      <c r="A89" s="366">
        <v>87</v>
      </c>
      <c r="B89" s="366">
        <v>68</v>
      </c>
      <c r="C89" s="367" t="s">
        <v>281</v>
      </c>
      <c r="D89" s="368" t="s">
        <v>282</v>
      </c>
      <c r="E89" s="367" t="s">
        <v>283</v>
      </c>
      <c r="F89" s="375" t="s">
        <v>284</v>
      </c>
      <c r="G89" s="387" t="s">
        <v>18</v>
      </c>
      <c r="H89" s="381"/>
    </row>
    <row r="90" ht="71.25" spans="1:8">
      <c r="A90" s="366">
        <v>88</v>
      </c>
      <c r="B90" s="366">
        <v>69</v>
      </c>
      <c r="C90" s="367" t="s">
        <v>285</v>
      </c>
      <c r="D90" s="368" t="s">
        <v>282</v>
      </c>
      <c r="E90" s="367" t="s">
        <v>286</v>
      </c>
      <c r="F90" s="375" t="s">
        <v>287</v>
      </c>
      <c r="G90" s="387" t="s">
        <v>18</v>
      </c>
      <c r="H90" s="381"/>
    </row>
    <row r="91" ht="88.5" spans="1:8">
      <c r="A91" s="366">
        <v>89</v>
      </c>
      <c r="B91" s="366">
        <v>78</v>
      </c>
      <c r="C91" s="367" t="s">
        <v>288</v>
      </c>
      <c r="D91" s="368" t="s">
        <v>282</v>
      </c>
      <c r="E91" s="367" t="s">
        <v>289</v>
      </c>
      <c r="F91" s="375" t="s">
        <v>290</v>
      </c>
      <c r="G91" s="387" t="s">
        <v>18</v>
      </c>
      <c r="H91" s="367"/>
    </row>
    <row r="92" ht="147.75" spans="1:8">
      <c r="A92" s="366">
        <v>90</v>
      </c>
      <c r="B92" s="366">
        <v>104</v>
      </c>
      <c r="C92" s="367" t="s">
        <v>291</v>
      </c>
      <c r="D92" s="368" t="s">
        <v>282</v>
      </c>
      <c r="E92" s="375" t="s">
        <v>292</v>
      </c>
      <c r="F92" s="375" t="s">
        <v>293</v>
      </c>
      <c r="G92" s="387" t="s">
        <v>18</v>
      </c>
      <c r="H92" s="367"/>
    </row>
    <row r="93" ht="168" customHeight="1" spans="1:8">
      <c r="A93" s="366">
        <v>91</v>
      </c>
      <c r="B93" s="366">
        <v>124</v>
      </c>
      <c r="C93" s="367" t="s">
        <v>294</v>
      </c>
      <c r="D93" s="368" t="s">
        <v>282</v>
      </c>
      <c r="E93" s="375" t="s">
        <v>295</v>
      </c>
      <c r="F93" s="375" t="s">
        <v>296</v>
      </c>
      <c r="G93" s="388" t="s">
        <v>18</v>
      </c>
      <c r="H93" s="367"/>
    </row>
    <row r="94" ht="81" customHeight="1" spans="1:8">
      <c r="A94" s="366">
        <v>92</v>
      </c>
      <c r="B94" s="366">
        <v>154</v>
      </c>
      <c r="C94" s="367" t="s">
        <v>297</v>
      </c>
      <c r="D94" s="368" t="s">
        <v>282</v>
      </c>
      <c r="E94" s="375" t="s">
        <v>298</v>
      </c>
      <c r="F94" s="375" t="s">
        <v>299</v>
      </c>
      <c r="G94" s="388" t="s">
        <v>18</v>
      </c>
      <c r="H94" s="367"/>
    </row>
    <row r="95" ht="408.95" customHeight="1" spans="1:8">
      <c r="A95" s="366">
        <v>93</v>
      </c>
      <c r="B95" s="366">
        <v>10</v>
      </c>
      <c r="C95" s="367" t="s">
        <v>300</v>
      </c>
      <c r="D95" s="368" t="s">
        <v>301</v>
      </c>
      <c r="E95" s="376" t="s">
        <v>302</v>
      </c>
      <c r="F95" s="377" t="s">
        <v>303</v>
      </c>
      <c r="G95" s="388" t="s">
        <v>13</v>
      </c>
      <c r="H95" s="389"/>
    </row>
    <row r="96" ht="89.25" spans="1:8">
      <c r="A96" s="366">
        <v>94</v>
      </c>
      <c r="B96" s="366">
        <v>119</v>
      </c>
      <c r="C96" s="367" t="s">
        <v>304</v>
      </c>
      <c r="D96" s="368" t="s">
        <v>301</v>
      </c>
      <c r="E96" s="375" t="s">
        <v>305</v>
      </c>
      <c r="F96" s="377" t="s">
        <v>306</v>
      </c>
      <c r="G96" s="372" t="s">
        <v>13</v>
      </c>
      <c r="H96" s="390"/>
    </row>
    <row r="97" ht="90.75" spans="1:8">
      <c r="A97" s="366">
        <v>95</v>
      </c>
      <c r="B97" s="366">
        <v>120</v>
      </c>
      <c r="C97" s="367" t="s">
        <v>307</v>
      </c>
      <c r="D97" s="368" t="s">
        <v>301</v>
      </c>
      <c r="E97" s="367" t="s">
        <v>308</v>
      </c>
      <c r="F97" s="377" t="s">
        <v>309</v>
      </c>
      <c r="G97" s="372" t="s">
        <v>13</v>
      </c>
      <c r="H97" s="367"/>
    </row>
    <row r="98" ht="45" spans="1:8">
      <c r="A98" s="366">
        <v>96</v>
      </c>
      <c r="B98" s="366">
        <v>122</v>
      </c>
      <c r="C98" s="367" t="s">
        <v>310</v>
      </c>
      <c r="D98" s="368" t="s">
        <v>301</v>
      </c>
      <c r="E98" s="375" t="s">
        <v>311</v>
      </c>
      <c r="F98" s="377" t="s">
        <v>312</v>
      </c>
      <c r="G98" s="372" t="s">
        <v>13</v>
      </c>
      <c r="H98" s="375"/>
    </row>
    <row r="99" ht="104.25" spans="1:8">
      <c r="A99" s="366">
        <v>97</v>
      </c>
      <c r="B99" s="366">
        <v>123</v>
      </c>
      <c r="C99" s="367" t="s">
        <v>313</v>
      </c>
      <c r="D99" s="368" t="s">
        <v>301</v>
      </c>
      <c r="E99" s="367" t="s">
        <v>314</v>
      </c>
      <c r="F99" s="377" t="s">
        <v>315</v>
      </c>
      <c r="G99" s="372" t="s">
        <v>13</v>
      </c>
      <c r="H99" s="367"/>
    </row>
    <row r="100" ht="102.75" spans="1:8">
      <c r="A100" s="366">
        <v>98</v>
      </c>
      <c r="B100" s="366">
        <v>15</v>
      </c>
      <c r="C100" s="367" t="s">
        <v>316</v>
      </c>
      <c r="D100" s="368" t="s">
        <v>317</v>
      </c>
      <c r="E100" s="375" t="s">
        <v>318</v>
      </c>
      <c r="F100" s="375" t="s">
        <v>319</v>
      </c>
      <c r="G100" s="372" t="s">
        <v>13</v>
      </c>
      <c r="H100" s="375"/>
    </row>
    <row r="101" ht="72" spans="1:8">
      <c r="A101" s="366">
        <v>99</v>
      </c>
      <c r="B101" s="366">
        <v>49</v>
      </c>
      <c r="C101" s="367" t="s">
        <v>320</v>
      </c>
      <c r="D101" s="368" t="s">
        <v>317</v>
      </c>
      <c r="E101" s="367" t="s">
        <v>321</v>
      </c>
      <c r="F101" s="375" t="s">
        <v>322</v>
      </c>
      <c r="G101" s="372" t="s">
        <v>13</v>
      </c>
      <c r="H101" s="367"/>
    </row>
    <row r="102" ht="75" spans="1:8">
      <c r="A102" s="366">
        <v>100</v>
      </c>
      <c r="B102" s="366">
        <v>80</v>
      </c>
      <c r="C102" s="367" t="s">
        <v>323</v>
      </c>
      <c r="D102" s="368" t="s">
        <v>317</v>
      </c>
      <c r="E102" s="375" t="s">
        <v>324</v>
      </c>
      <c r="F102" s="375" t="s">
        <v>325</v>
      </c>
      <c r="G102" s="372" t="s">
        <v>13</v>
      </c>
      <c r="H102" s="375"/>
    </row>
    <row r="103" ht="28.5" spans="1:8">
      <c r="A103" s="366">
        <v>101</v>
      </c>
      <c r="B103" s="366">
        <v>87</v>
      </c>
      <c r="C103" s="367" t="s">
        <v>326</v>
      </c>
      <c r="D103" s="368" t="s">
        <v>317</v>
      </c>
      <c r="E103" s="367" t="s">
        <v>327</v>
      </c>
      <c r="F103" s="375" t="s">
        <v>328</v>
      </c>
      <c r="G103" s="372" t="s">
        <v>13</v>
      </c>
      <c r="H103" s="367"/>
    </row>
    <row r="104" ht="74.25" spans="1:8">
      <c r="A104" s="366">
        <v>102</v>
      </c>
      <c r="B104" s="366">
        <v>88</v>
      </c>
      <c r="C104" s="367" t="s">
        <v>329</v>
      </c>
      <c r="D104" s="368" t="s">
        <v>317</v>
      </c>
      <c r="E104" s="367" t="s">
        <v>330</v>
      </c>
      <c r="F104" s="375" t="s">
        <v>331</v>
      </c>
      <c r="G104" s="372" t="s">
        <v>13</v>
      </c>
      <c r="H104" s="367"/>
    </row>
    <row r="105" ht="45.75" spans="1:8">
      <c r="A105" s="366">
        <v>103</v>
      </c>
      <c r="B105" s="366">
        <v>90</v>
      </c>
      <c r="C105" s="367" t="s">
        <v>332</v>
      </c>
      <c r="D105" s="368" t="s">
        <v>317</v>
      </c>
      <c r="E105" s="367" t="s">
        <v>333</v>
      </c>
      <c r="F105" s="375" t="s">
        <v>334</v>
      </c>
      <c r="G105" s="372" t="s">
        <v>13</v>
      </c>
      <c r="H105" s="367"/>
    </row>
    <row r="106" ht="42.75" spans="1:8">
      <c r="A106" s="366">
        <v>104</v>
      </c>
      <c r="B106" s="366">
        <v>92</v>
      </c>
      <c r="C106" s="367" t="s">
        <v>335</v>
      </c>
      <c r="D106" s="368" t="s">
        <v>317</v>
      </c>
      <c r="E106" s="367" t="s">
        <v>336</v>
      </c>
      <c r="F106" s="375" t="s">
        <v>337</v>
      </c>
      <c r="G106" s="372" t="s">
        <v>13</v>
      </c>
      <c r="H106" s="367"/>
    </row>
    <row r="107" ht="59.25" spans="1:8">
      <c r="A107" s="366">
        <v>105</v>
      </c>
      <c r="B107" s="366">
        <v>93</v>
      </c>
      <c r="C107" s="367" t="s">
        <v>338</v>
      </c>
      <c r="D107" s="368" t="s">
        <v>317</v>
      </c>
      <c r="E107" s="375" t="s">
        <v>339</v>
      </c>
      <c r="F107" s="375" t="s">
        <v>340</v>
      </c>
      <c r="G107" s="372" t="s">
        <v>13</v>
      </c>
      <c r="H107" s="367"/>
    </row>
    <row r="108" ht="104.25" spans="1:8">
      <c r="A108" s="366">
        <v>106</v>
      </c>
      <c r="B108" s="366">
        <v>95</v>
      </c>
      <c r="C108" s="367" t="s">
        <v>341</v>
      </c>
      <c r="D108" s="368" t="s">
        <v>317</v>
      </c>
      <c r="E108" s="367" t="s">
        <v>342</v>
      </c>
      <c r="F108" s="375" t="s">
        <v>343</v>
      </c>
      <c r="G108" s="372" t="s">
        <v>13</v>
      </c>
      <c r="H108" s="367"/>
    </row>
    <row r="109" ht="42.75" spans="1:8">
      <c r="A109" s="366">
        <v>107</v>
      </c>
      <c r="B109" s="366">
        <v>101</v>
      </c>
      <c r="C109" s="367" t="s">
        <v>344</v>
      </c>
      <c r="D109" s="368" t="s">
        <v>317</v>
      </c>
      <c r="E109" s="367" t="s">
        <v>345</v>
      </c>
      <c r="F109" s="375" t="s">
        <v>346</v>
      </c>
      <c r="G109" s="372" t="s">
        <v>13</v>
      </c>
      <c r="H109" s="367"/>
    </row>
    <row r="110" ht="87" spans="1:8">
      <c r="A110" s="366">
        <v>108</v>
      </c>
      <c r="B110" s="366">
        <v>99</v>
      </c>
      <c r="C110" s="367" t="s">
        <v>347</v>
      </c>
      <c r="D110" s="368" t="s">
        <v>348</v>
      </c>
      <c r="E110" s="376" t="s">
        <v>349</v>
      </c>
      <c r="F110" s="375" t="s">
        <v>350</v>
      </c>
      <c r="G110" s="372" t="s">
        <v>18</v>
      </c>
      <c r="H110" s="375"/>
    </row>
    <row r="111" ht="74.25" spans="1:8">
      <c r="A111" s="366">
        <v>109</v>
      </c>
      <c r="B111" s="366">
        <v>100</v>
      </c>
      <c r="C111" s="367" t="s">
        <v>351</v>
      </c>
      <c r="D111" s="368" t="s">
        <v>348</v>
      </c>
      <c r="E111" s="376" t="s">
        <v>352</v>
      </c>
      <c r="F111" s="375" t="s">
        <v>353</v>
      </c>
      <c r="G111" s="372" t="s">
        <v>18</v>
      </c>
      <c r="H111" s="375"/>
    </row>
    <row r="112" ht="74.25" spans="1:8">
      <c r="A112" s="366">
        <v>110</v>
      </c>
      <c r="B112" s="366">
        <v>102</v>
      </c>
      <c r="C112" s="367" t="s">
        <v>354</v>
      </c>
      <c r="D112" s="368" t="s">
        <v>348</v>
      </c>
      <c r="E112" s="375" t="s">
        <v>355</v>
      </c>
      <c r="F112" s="375" t="s">
        <v>356</v>
      </c>
      <c r="G112" s="372" t="s">
        <v>13</v>
      </c>
      <c r="H112" s="375"/>
    </row>
    <row r="113" ht="102" spans="1:8">
      <c r="A113" s="366">
        <v>111</v>
      </c>
      <c r="B113" s="366">
        <v>103</v>
      </c>
      <c r="C113" s="367" t="s">
        <v>357</v>
      </c>
      <c r="D113" s="368" t="s">
        <v>348</v>
      </c>
      <c r="E113" s="375" t="s">
        <v>358</v>
      </c>
      <c r="F113" s="375" t="s">
        <v>359</v>
      </c>
      <c r="G113" s="372" t="s">
        <v>18</v>
      </c>
      <c r="H113" s="375"/>
    </row>
    <row r="114" ht="73.5" spans="1:8">
      <c r="A114" s="366">
        <v>112</v>
      </c>
      <c r="B114" s="366">
        <v>112</v>
      </c>
      <c r="C114" s="367" t="s">
        <v>360</v>
      </c>
      <c r="D114" s="368" t="s">
        <v>348</v>
      </c>
      <c r="E114" s="367" t="s">
        <v>361</v>
      </c>
      <c r="F114" s="375" t="s">
        <v>362</v>
      </c>
      <c r="G114" s="372" t="s">
        <v>18</v>
      </c>
      <c r="H114" s="367"/>
    </row>
    <row r="115" ht="44.25" spans="1:8">
      <c r="A115" s="369">
        <v>113</v>
      </c>
      <c r="B115" s="369">
        <v>8</v>
      </c>
      <c r="C115" s="370" t="s">
        <v>363</v>
      </c>
      <c r="D115" s="371" t="s">
        <v>364</v>
      </c>
      <c r="E115" s="370" t="s">
        <v>365</v>
      </c>
      <c r="F115" s="377" t="s">
        <v>366</v>
      </c>
      <c r="G115" s="371" t="s">
        <v>54</v>
      </c>
      <c r="H115" s="370"/>
    </row>
    <row r="116" ht="114.75" spans="1:8">
      <c r="A116" s="366">
        <v>114</v>
      </c>
      <c r="B116" s="366">
        <v>105</v>
      </c>
      <c r="C116" s="367" t="s">
        <v>367</v>
      </c>
      <c r="D116" s="368" t="s">
        <v>364</v>
      </c>
      <c r="E116" s="367" t="s">
        <v>368</v>
      </c>
      <c r="F116" s="377" t="s">
        <v>369</v>
      </c>
      <c r="G116" s="371" t="s">
        <v>13</v>
      </c>
      <c r="H116" s="370"/>
    </row>
    <row r="117" ht="44.25" spans="1:8">
      <c r="A117" s="366">
        <v>115</v>
      </c>
      <c r="B117" s="366">
        <v>106</v>
      </c>
      <c r="C117" s="367" t="s">
        <v>370</v>
      </c>
      <c r="D117" s="368" t="s">
        <v>364</v>
      </c>
      <c r="E117" s="367" t="s">
        <v>371</v>
      </c>
      <c r="F117" s="377" t="s">
        <v>372</v>
      </c>
      <c r="G117" s="371" t="s">
        <v>13</v>
      </c>
      <c r="H117" s="370"/>
    </row>
    <row r="118" ht="44.25" spans="1:8">
      <c r="A118" s="366">
        <v>116</v>
      </c>
      <c r="B118" s="366">
        <v>107</v>
      </c>
      <c r="C118" s="367" t="s">
        <v>373</v>
      </c>
      <c r="D118" s="368" t="s">
        <v>364</v>
      </c>
      <c r="E118" s="367" t="s">
        <v>374</v>
      </c>
      <c r="F118" s="377" t="s">
        <v>375</v>
      </c>
      <c r="G118" s="371" t="s">
        <v>13</v>
      </c>
      <c r="H118" s="370"/>
    </row>
    <row r="119" ht="220.5" spans="1:8">
      <c r="A119" s="366">
        <v>117</v>
      </c>
      <c r="B119" s="366">
        <v>108</v>
      </c>
      <c r="C119" s="367" t="s">
        <v>376</v>
      </c>
      <c r="D119" s="368" t="s">
        <v>364</v>
      </c>
      <c r="E119" s="367" t="s">
        <v>377</v>
      </c>
      <c r="F119" s="377" t="s">
        <v>378</v>
      </c>
      <c r="G119" s="371" t="s">
        <v>13</v>
      </c>
      <c r="H119" s="370"/>
    </row>
    <row r="120" ht="71.25" spans="1:8">
      <c r="A120" s="366">
        <v>118</v>
      </c>
      <c r="B120" s="366">
        <v>109</v>
      </c>
      <c r="C120" s="367" t="s">
        <v>379</v>
      </c>
      <c r="D120" s="368" t="s">
        <v>364</v>
      </c>
      <c r="E120" s="367" t="s">
        <v>380</v>
      </c>
      <c r="F120" s="377" t="s">
        <v>381</v>
      </c>
      <c r="G120" s="371" t="s">
        <v>13</v>
      </c>
      <c r="H120" s="370"/>
    </row>
    <row r="121" ht="57" spans="1:8">
      <c r="A121" s="366">
        <v>119</v>
      </c>
      <c r="B121" s="366">
        <v>110</v>
      </c>
      <c r="C121" s="367" t="s">
        <v>382</v>
      </c>
      <c r="D121" s="368" t="s">
        <v>364</v>
      </c>
      <c r="E121" s="367" t="s">
        <v>383</v>
      </c>
      <c r="F121" s="377" t="s">
        <v>384</v>
      </c>
      <c r="G121" s="371" t="s">
        <v>13</v>
      </c>
      <c r="H121" s="370"/>
    </row>
    <row r="122" ht="132" spans="1:8">
      <c r="A122" s="366">
        <v>120</v>
      </c>
      <c r="B122" s="366">
        <v>111</v>
      </c>
      <c r="C122" s="367" t="s">
        <v>385</v>
      </c>
      <c r="D122" s="368" t="s">
        <v>364</v>
      </c>
      <c r="E122" s="367" t="s">
        <v>386</v>
      </c>
      <c r="F122" s="377" t="s">
        <v>387</v>
      </c>
      <c r="G122" s="371" t="s">
        <v>13</v>
      </c>
      <c r="H122" s="370"/>
    </row>
    <row r="123" ht="148.5" spans="1:8">
      <c r="A123" s="366">
        <v>121</v>
      </c>
      <c r="B123" s="366">
        <v>115</v>
      </c>
      <c r="C123" s="367" t="s">
        <v>388</v>
      </c>
      <c r="D123" s="368" t="s">
        <v>364</v>
      </c>
      <c r="E123" s="367" t="s">
        <v>389</v>
      </c>
      <c r="F123" s="377" t="s">
        <v>390</v>
      </c>
      <c r="G123" s="371" t="s">
        <v>13</v>
      </c>
      <c r="H123" s="370"/>
    </row>
    <row r="124" ht="73.5" spans="1:8">
      <c r="A124" s="366">
        <v>122</v>
      </c>
      <c r="B124" s="366">
        <v>116</v>
      </c>
      <c r="C124" s="367" t="s">
        <v>391</v>
      </c>
      <c r="D124" s="368" t="s">
        <v>364</v>
      </c>
      <c r="E124" s="367" t="s">
        <v>392</v>
      </c>
      <c r="F124" s="377" t="s">
        <v>393</v>
      </c>
      <c r="G124" s="371" t="s">
        <v>13</v>
      </c>
      <c r="H124" s="370"/>
    </row>
    <row r="125" ht="72.75" spans="1:8">
      <c r="A125" s="366">
        <v>123</v>
      </c>
      <c r="B125" s="366">
        <v>117</v>
      </c>
      <c r="C125" s="367" t="s">
        <v>394</v>
      </c>
      <c r="D125" s="368" t="s">
        <v>364</v>
      </c>
      <c r="E125" s="367" t="s">
        <v>395</v>
      </c>
      <c r="F125" s="377" t="s">
        <v>396</v>
      </c>
      <c r="G125" s="371" t="s">
        <v>13</v>
      </c>
      <c r="H125" s="377"/>
    </row>
    <row r="126" ht="104.25" spans="1:8">
      <c r="A126" s="366">
        <v>124</v>
      </c>
      <c r="B126" s="366">
        <v>121</v>
      </c>
      <c r="C126" s="373" t="s">
        <v>397</v>
      </c>
      <c r="D126" s="368" t="s">
        <v>398</v>
      </c>
      <c r="E126" s="376" t="s">
        <v>399</v>
      </c>
      <c r="F126" s="376" t="s">
        <v>400</v>
      </c>
      <c r="G126" s="371" t="s">
        <v>13</v>
      </c>
      <c r="H126" s="383"/>
    </row>
    <row r="127" ht="88.5" spans="1:8">
      <c r="A127" s="369">
        <v>125</v>
      </c>
      <c r="B127" s="369">
        <v>4</v>
      </c>
      <c r="C127" s="370" t="s">
        <v>401</v>
      </c>
      <c r="D127" s="371" t="s">
        <v>402</v>
      </c>
      <c r="E127" s="377" t="s">
        <v>403</v>
      </c>
      <c r="F127" s="370" t="s">
        <v>404</v>
      </c>
      <c r="G127" s="371" t="s">
        <v>54</v>
      </c>
      <c r="H127" s="370"/>
    </row>
    <row r="128" ht="58.5" spans="1:8">
      <c r="A128" s="369">
        <v>126</v>
      </c>
      <c r="B128" s="369">
        <v>5</v>
      </c>
      <c r="C128" s="370" t="s">
        <v>405</v>
      </c>
      <c r="D128" s="371" t="s">
        <v>402</v>
      </c>
      <c r="E128" s="377" t="s">
        <v>406</v>
      </c>
      <c r="F128" s="370" t="s">
        <v>407</v>
      </c>
      <c r="G128" s="371" t="s">
        <v>54</v>
      </c>
      <c r="H128" s="370"/>
    </row>
    <row r="129" ht="87.75" spans="1:8">
      <c r="A129" s="366">
        <v>127</v>
      </c>
      <c r="B129" s="366">
        <v>18</v>
      </c>
      <c r="C129" s="367" t="s">
        <v>408</v>
      </c>
      <c r="D129" s="368" t="s">
        <v>402</v>
      </c>
      <c r="E129" s="367" t="s">
        <v>409</v>
      </c>
      <c r="F129" s="370" t="s">
        <v>410</v>
      </c>
      <c r="G129" s="371" t="s">
        <v>18</v>
      </c>
      <c r="H129" s="370"/>
    </row>
    <row r="130" ht="57" spans="1:8">
      <c r="A130" s="366">
        <v>128</v>
      </c>
      <c r="B130" s="366">
        <v>21</v>
      </c>
      <c r="C130" s="367" t="s">
        <v>411</v>
      </c>
      <c r="D130" s="368" t="s">
        <v>402</v>
      </c>
      <c r="E130" s="367" t="s">
        <v>412</v>
      </c>
      <c r="F130" s="377" t="s">
        <v>413</v>
      </c>
      <c r="G130" s="371" t="s">
        <v>13</v>
      </c>
      <c r="H130" s="370"/>
    </row>
    <row r="131" ht="44.25" spans="1:8">
      <c r="A131" s="366">
        <v>129</v>
      </c>
      <c r="B131" s="366">
        <v>22</v>
      </c>
      <c r="C131" s="367" t="s">
        <v>414</v>
      </c>
      <c r="D131" s="368" t="s">
        <v>402</v>
      </c>
      <c r="E131" s="375" t="s">
        <v>415</v>
      </c>
      <c r="F131" s="377" t="s">
        <v>416</v>
      </c>
      <c r="G131" s="371" t="s">
        <v>18</v>
      </c>
      <c r="H131" s="367"/>
    </row>
    <row r="132" ht="210" spans="1:8">
      <c r="A132" s="366">
        <v>130</v>
      </c>
      <c r="B132" s="366">
        <v>23</v>
      </c>
      <c r="C132" s="367" t="s">
        <v>417</v>
      </c>
      <c r="D132" s="368" t="s">
        <v>402</v>
      </c>
      <c r="E132" s="375" t="s">
        <v>418</v>
      </c>
      <c r="F132" s="377" t="s">
        <v>419</v>
      </c>
      <c r="G132" s="371" t="s">
        <v>13</v>
      </c>
      <c r="H132" s="375"/>
    </row>
    <row r="133" ht="129.95" customHeight="1" spans="1:8">
      <c r="A133" s="366">
        <v>131</v>
      </c>
      <c r="B133" s="366">
        <v>24</v>
      </c>
      <c r="C133" s="367" t="s">
        <v>420</v>
      </c>
      <c r="D133" s="368" t="s">
        <v>402</v>
      </c>
      <c r="E133" s="367" t="s">
        <v>421</v>
      </c>
      <c r="F133" s="377" t="s">
        <v>422</v>
      </c>
      <c r="G133" s="371" t="s">
        <v>13</v>
      </c>
      <c r="H133" s="367"/>
    </row>
    <row r="134" ht="103.5" spans="1:8">
      <c r="A134" s="366">
        <v>132</v>
      </c>
      <c r="B134" s="366">
        <v>76</v>
      </c>
      <c r="C134" s="373" t="s">
        <v>423</v>
      </c>
      <c r="D134" s="368" t="s">
        <v>402</v>
      </c>
      <c r="E134" s="373" t="s">
        <v>424</v>
      </c>
      <c r="F134" s="377" t="s">
        <v>425</v>
      </c>
      <c r="G134" s="371" t="s">
        <v>13</v>
      </c>
      <c r="H134" s="381"/>
    </row>
    <row r="135" ht="91.5" spans="1:8">
      <c r="A135" s="366">
        <v>133</v>
      </c>
      <c r="B135" s="366">
        <v>77</v>
      </c>
      <c r="C135" s="373" t="s">
        <v>426</v>
      </c>
      <c r="D135" s="368" t="s">
        <v>402</v>
      </c>
      <c r="E135" s="376" t="s">
        <v>427</v>
      </c>
      <c r="F135" s="377" t="s">
        <v>428</v>
      </c>
      <c r="G135" s="371" t="s">
        <v>13</v>
      </c>
      <c r="H135" s="381"/>
    </row>
    <row r="136" ht="43.5" spans="1:8">
      <c r="A136" s="366">
        <v>134</v>
      </c>
      <c r="B136" s="366">
        <v>114</v>
      </c>
      <c r="C136" s="367" t="s">
        <v>429</v>
      </c>
      <c r="D136" s="368" t="s">
        <v>402</v>
      </c>
      <c r="E136" s="367" t="s">
        <v>430</v>
      </c>
      <c r="F136" s="377" t="s">
        <v>431</v>
      </c>
      <c r="G136" s="371" t="s">
        <v>13</v>
      </c>
      <c r="H136" s="367"/>
    </row>
    <row r="137" ht="57" spans="1:8">
      <c r="A137" s="366">
        <v>135</v>
      </c>
      <c r="B137" s="366">
        <v>20</v>
      </c>
      <c r="C137" s="367" t="s">
        <v>432</v>
      </c>
      <c r="D137" s="368" t="s">
        <v>433</v>
      </c>
      <c r="E137" s="367" t="s">
        <v>434</v>
      </c>
      <c r="F137" s="375" t="s">
        <v>435</v>
      </c>
      <c r="G137" s="372" t="s">
        <v>18</v>
      </c>
      <c r="H137" s="367"/>
    </row>
    <row r="138" ht="101.25" spans="1:8">
      <c r="A138" s="366">
        <v>136</v>
      </c>
      <c r="B138" s="366">
        <v>81</v>
      </c>
      <c r="C138" s="367" t="s">
        <v>436</v>
      </c>
      <c r="D138" s="368" t="s">
        <v>433</v>
      </c>
      <c r="E138" s="367" t="s">
        <v>437</v>
      </c>
      <c r="F138" s="375" t="s">
        <v>438</v>
      </c>
      <c r="G138" s="372" t="s">
        <v>18</v>
      </c>
      <c r="H138" s="367"/>
    </row>
    <row r="139" ht="59.25" spans="1:8">
      <c r="A139" s="366">
        <v>137</v>
      </c>
      <c r="B139" s="366">
        <v>142</v>
      </c>
      <c r="C139" s="367" t="s">
        <v>439</v>
      </c>
      <c r="D139" s="368" t="s">
        <v>433</v>
      </c>
      <c r="E139" s="375" t="s">
        <v>440</v>
      </c>
      <c r="F139" s="375" t="s">
        <v>441</v>
      </c>
      <c r="G139" s="372" t="s">
        <v>18</v>
      </c>
      <c r="H139" s="375"/>
    </row>
    <row r="140" ht="174.75" spans="1:8">
      <c r="A140" s="366">
        <v>138</v>
      </c>
      <c r="B140" s="366">
        <v>143</v>
      </c>
      <c r="C140" s="367" t="s">
        <v>442</v>
      </c>
      <c r="D140" s="368" t="s">
        <v>433</v>
      </c>
      <c r="E140" s="367" t="s">
        <v>443</v>
      </c>
      <c r="F140" s="375" t="s">
        <v>444</v>
      </c>
      <c r="G140" s="372" t="s">
        <v>18</v>
      </c>
      <c r="H140" s="367"/>
    </row>
    <row r="141" ht="29.25" spans="1:8">
      <c r="A141" s="366">
        <v>139</v>
      </c>
      <c r="B141" s="366">
        <v>144</v>
      </c>
      <c r="C141" s="367" t="s">
        <v>445</v>
      </c>
      <c r="D141" s="368" t="s">
        <v>433</v>
      </c>
      <c r="E141" s="367" t="s">
        <v>446</v>
      </c>
      <c r="F141" s="375" t="s">
        <v>447</v>
      </c>
      <c r="G141" s="372" t="s">
        <v>18</v>
      </c>
      <c r="H141" s="367"/>
    </row>
    <row r="142" ht="87" spans="1:8">
      <c r="A142" s="366">
        <v>140</v>
      </c>
      <c r="B142" s="366">
        <v>145</v>
      </c>
      <c r="C142" s="367" t="s">
        <v>448</v>
      </c>
      <c r="D142" s="368" t="s">
        <v>433</v>
      </c>
      <c r="E142" s="367" t="s">
        <v>449</v>
      </c>
      <c r="F142" s="376" t="s">
        <v>450</v>
      </c>
      <c r="G142" s="372" t="s">
        <v>18</v>
      </c>
      <c r="H142" s="367"/>
    </row>
    <row r="143" ht="102.75" spans="1:8">
      <c r="A143" s="366">
        <v>141</v>
      </c>
      <c r="B143" s="366">
        <v>82</v>
      </c>
      <c r="C143" s="367" t="s">
        <v>451</v>
      </c>
      <c r="D143" s="368" t="s">
        <v>452</v>
      </c>
      <c r="E143" s="376" t="s">
        <v>453</v>
      </c>
      <c r="F143" s="376" t="s">
        <v>454</v>
      </c>
      <c r="G143" s="368" t="s">
        <v>18</v>
      </c>
      <c r="H143" s="376"/>
    </row>
    <row r="144" ht="44.25" spans="1:8">
      <c r="A144" s="366">
        <v>142</v>
      </c>
      <c r="B144" s="366">
        <v>97</v>
      </c>
      <c r="C144" s="367" t="s">
        <v>455</v>
      </c>
      <c r="D144" s="368" t="s">
        <v>452</v>
      </c>
      <c r="E144" s="376" t="s">
        <v>456</v>
      </c>
      <c r="F144" s="376" t="s">
        <v>457</v>
      </c>
      <c r="G144" s="368" t="s">
        <v>18</v>
      </c>
      <c r="H144" s="391"/>
    </row>
    <row r="145" ht="148.5" spans="1:8">
      <c r="A145" s="366">
        <v>143</v>
      </c>
      <c r="B145" s="366">
        <v>146</v>
      </c>
      <c r="C145" s="367" t="s">
        <v>458</v>
      </c>
      <c r="D145" s="368" t="s">
        <v>452</v>
      </c>
      <c r="E145" s="376" t="s">
        <v>459</v>
      </c>
      <c r="F145" s="376" t="s">
        <v>460</v>
      </c>
      <c r="G145" s="372" t="s">
        <v>18</v>
      </c>
      <c r="H145" s="376"/>
    </row>
    <row r="146" ht="172.5" spans="1:8">
      <c r="A146" s="366">
        <v>144</v>
      </c>
      <c r="B146" s="366">
        <v>148</v>
      </c>
      <c r="C146" s="367" t="s">
        <v>461</v>
      </c>
      <c r="D146" s="368" t="s">
        <v>452</v>
      </c>
      <c r="E146" s="376" t="s">
        <v>462</v>
      </c>
      <c r="F146" s="376" t="s">
        <v>463</v>
      </c>
      <c r="G146" s="368" t="s">
        <v>18</v>
      </c>
      <c r="H146" s="376"/>
    </row>
    <row r="147" ht="144" spans="1:8">
      <c r="A147" s="366">
        <v>145</v>
      </c>
      <c r="B147" s="366">
        <v>149</v>
      </c>
      <c r="C147" s="367" t="s">
        <v>464</v>
      </c>
      <c r="D147" s="368" t="s">
        <v>452</v>
      </c>
      <c r="E147" s="376" t="s">
        <v>465</v>
      </c>
      <c r="F147" s="376" t="s">
        <v>466</v>
      </c>
      <c r="G147" s="368" t="s">
        <v>18</v>
      </c>
      <c r="H147" s="376"/>
    </row>
    <row r="148" ht="144" spans="1:8">
      <c r="A148" s="366">
        <v>146</v>
      </c>
      <c r="B148" s="366">
        <v>161</v>
      </c>
      <c r="C148" s="367" t="s">
        <v>467</v>
      </c>
      <c r="D148" s="368" t="s">
        <v>468</v>
      </c>
      <c r="E148" s="367" t="s">
        <v>469</v>
      </c>
      <c r="F148" s="376" t="s">
        <v>470</v>
      </c>
      <c r="G148" s="372" t="s">
        <v>13</v>
      </c>
      <c r="H148" s="373"/>
    </row>
    <row r="149" ht="276" customHeight="1" spans="1:8">
      <c r="A149" s="366">
        <v>147</v>
      </c>
      <c r="B149" s="366">
        <v>150</v>
      </c>
      <c r="C149" s="367" t="s">
        <v>471</v>
      </c>
      <c r="D149" s="368" t="s">
        <v>472</v>
      </c>
      <c r="E149" s="373" t="s">
        <v>473</v>
      </c>
      <c r="F149" s="373" t="s">
        <v>474</v>
      </c>
      <c r="G149" s="372" t="s">
        <v>13</v>
      </c>
      <c r="H149" s="373"/>
    </row>
    <row r="150" ht="215.1" customHeight="1" spans="1:8">
      <c r="A150" s="366">
        <v>148</v>
      </c>
      <c r="B150" s="366">
        <v>151</v>
      </c>
      <c r="C150" s="367" t="s">
        <v>475</v>
      </c>
      <c r="D150" s="368" t="s">
        <v>472</v>
      </c>
      <c r="E150" s="373" t="s">
        <v>476</v>
      </c>
      <c r="F150" s="367" t="s">
        <v>477</v>
      </c>
      <c r="G150" s="372" t="s">
        <v>13</v>
      </c>
      <c r="H150" s="367"/>
    </row>
    <row r="151" ht="162.75" spans="1:8">
      <c r="A151" s="366">
        <v>149</v>
      </c>
      <c r="B151" s="366">
        <v>169</v>
      </c>
      <c r="C151" s="367" t="s">
        <v>478</v>
      </c>
      <c r="D151" s="368" t="s">
        <v>479</v>
      </c>
      <c r="E151" s="375" t="s">
        <v>480</v>
      </c>
      <c r="F151" s="375" t="s">
        <v>481</v>
      </c>
      <c r="G151" s="372" t="s">
        <v>18</v>
      </c>
      <c r="H151" s="375"/>
    </row>
    <row r="152" ht="102.75" spans="1:8">
      <c r="A152" s="369">
        <v>150</v>
      </c>
      <c r="B152" s="369">
        <v>34</v>
      </c>
      <c r="C152" s="370" t="s">
        <v>482</v>
      </c>
      <c r="D152" s="371" t="s">
        <v>483</v>
      </c>
      <c r="E152" s="377" t="s">
        <v>484</v>
      </c>
      <c r="F152" s="377" t="s">
        <v>485</v>
      </c>
      <c r="G152" s="371" t="s">
        <v>486</v>
      </c>
      <c r="H152" s="392"/>
    </row>
    <row r="153" ht="148.5" spans="1:8">
      <c r="A153" s="366">
        <v>151</v>
      </c>
      <c r="B153" s="366">
        <v>155</v>
      </c>
      <c r="C153" s="367" t="s">
        <v>487</v>
      </c>
      <c r="D153" s="368" t="s">
        <v>483</v>
      </c>
      <c r="E153" s="375" t="s">
        <v>488</v>
      </c>
      <c r="F153" s="376" t="s">
        <v>489</v>
      </c>
      <c r="G153" s="372" t="s">
        <v>18</v>
      </c>
      <c r="H153" s="393"/>
    </row>
    <row r="154" ht="116.25" spans="1:8">
      <c r="A154" s="366">
        <v>152</v>
      </c>
      <c r="B154" s="366">
        <v>72</v>
      </c>
      <c r="C154" s="367" t="s">
        <v>490</v>
      </c>
      <c r="D154" s="368" t="s">
        <v>491</v>
      </c>
      <c r="E154" s="375" t="s">
        <v>492</v>
      </c>
      <c r="F154" s="376" t="s">
        <v>493</v>
      </c>
      <c r="G154" s="372" t="s">
        <v>18</v>
      </c>
      <c r="H154" s="375"/>
    </row>
    <row r="155" ht="164.25" spans="1:8">
      <c r="A155" s="366">
        <v>153</v>
      </c>
      <c r="B155" s="366">
        <v>170</v>
      </c>
      <c r="C155" s="367" t="s">
        <v>494</v>
      </c>
      <c r="D155" s="368" t="s">
        <v>491</v>
      </c>
      <c r="E155" s="375" t="s">
        <v>495</v>
      </c>
      <c r="F155" s="375" t="s">
        <v>496</v>
      </c>
      <c r="G155" s="372" t="s">
        <v>18</v>
      </c>
      <c r="H155" s="375"/>
    </row>
    <row r="156" ht="177.75" spans="1:8">
      <c r="A156" s="366">
        <v>154</v>
      </c>
      <c r="B156" s="366">
        <v>125</v>
      </c>
      <c r="C156" s="367" t="s">
        <v>497</v>
      </c>
      <c r="D156" s="368" t="s">
        <v>498</v>
      </c>
      <c r="E156" s="373" t="s">
        <v>499</v>
      </c>
      <c r="F156" s="376" t="s">
        <v>500</v>
      </c>
      <c r="G156" s="368" t="s">
        <v>18</v>
      </c>
      <c r="H156" s="373"/>
    </row>
    <row r="157" ht="129" spans="1:8">
      <c r="A157" s="366">
        <v>155</v>
      </c>
      <c r="B157" s="366">
        <v>147</v>
      </c>
      <c r="C157" s="367" t="s">
        <v>501</v>
      </c>
      <c r="D157" s="368" t="s">
        <v>502</v>
      </c>
      <c r="E157" s="373" t="s">
        <v>503</v>
      </c>
      <c r="F157" s="376" t="s">
        <v>504</v>
      </c>
      <c r="G157" s="368" t="s">
        <v>18</v>
      </c>
      <c r="H157" s="373"/>
    </row>
    <row r="158" ht="118.5" spans="1:8">
      <c r="A158" s="366">
        <v>156</v>
      </c>
      <c r="B158" s="366">
        <v>51</v>
      </c>
      <c r="C158" s="367" t="s">
        <v>505</v>
      </c>
      <c r="D158" s="368" t="s">
        <v>506</v>
      </c>
      <c r="E158" s="370" t="s">
        <v>507</v>
      </c>
      <c r="F158" s="377" t="s">
        <v>508</v>
      </c>
      <c r="G158" s="371" t="s">
        <v>13</v>
      </c>
      <c r="H158" s="373"/>
    </row>
    <row r="159" ht="59.25" spans="1:8">
      <c r="A159" s="366">
        <v>157</v>
      </c>
      <c r="B159" s="366">
        <v>52</v>
      </c>
      <c r="C159" s="367" t="s">
        <v>509</v>
      </c>
      <c r="D159" s="368" t="s">
        <v>506</v>
      </c>
      <c r="E159" s="370" t="s">
        <v>510</v>
      </c>
      <c r="F159" s="377" t="s">
        <v>511</v>
      </c>
      <c r="G159" s="371" t="s">
        <v>13</v>
      </c>
      <c r="H159" s="373"/>
    </row>
    <row r="160" ht="72.75" spans="1:8">
      <c r="A160" s="366">
        <v>158</v>
      </c>
      <c r="B160" s="366">
        <v>53</v>
      </c>
      <c r="C160" s="367" t="s">
        <v>512</v>
      </c>
      <c r="D160" s="368" t="s">
        <v>506</v>
      </c>
      <c r="E160" s="367" t="s">
        <v>513</v>
      </c>
      <c r="F160" s="375" t="s">
        <v>514</v>
      </c>
      <c r="G160" s="368" t="s">
        <v>13</v>
      </c>
      <c r="H160" s="367"/>
    </row>
    <row r="161" ht="45" spans="1:8">
      <c r="A161" s="366">
        <v>159</v>
      </c>
      <c r="B161" s="366">
        <v>153</v>
      </c>
      <c r="C161" s="367" t="s">
        <v>515</v>
      </c>
      <c r="D161" s="368" t="s">
        <v>506</v>
      </c>
      <c r="E161" s="367" t="s">
        <v>516</v>
      </c>
      <c r="F161" s="375" t="s">
        <v>517</v>
      </c>
      <c r="G161" s="368" t="s">
        <v>13</v>
      </c>
      <c r="H161" s="367"/>
    </row>
    <row r="162" ht="100.5" spans="1:8">
      <c r="A162" s="366">
        <v>160</v>
      </c>
      <c r="B162" s="366">
        <v>94</v>
      </c>
      <c r="C162" s="367" t="s">
        <v>518</v>
      </c>
      <c r="D162" s="368" t="s">
        <v>519</v>
      </c>
      <c r="E162" s="367" t="s">
        <v>520</v>
      </c>
      <c r="F162" s="375" t="s">
        <v>521</v>
      </c>
      <c r="G162" s="372" t="s">
        <v>13</v>
      </c>
      <c r="H162" s="367"/>
    </row>
    <row r="163" ht="72.75" spans="1:8">
      <c r="A163" s="366">
        <v>161</v>
      </c>
      <c r="B163" s="366">
        <v>96</v>
      </c>
      <c r="C163" s="367" t="s">
        <v>522</v>
      </c>
      <c r="D163" s="368" t="s">
        <v>519</v>
      </c>
      <c r="E163" s="367" t="s">
        <v>523</v>
      </c>
      <c r="F163" s="375" t="s">
        <v>524</v>
      </c>
      <c r="G163" s="372" t="s">
        <v>13</v>
      </c>
      <c r="H163" s="367"/>
    </row>
    <row r="164" ht="44.25" spans="1:8">
      <c r="A164" s="366">
        <v>162</v>
      </c>
      <c r="B164" s="366">
        <v>156</v>
      </c>
      <c r="C164" s="367" t="s">
        <v>525</v>
      </c>
      <c r="D164" s="368" t="s">
        <v>526</v>
      </c>
      <c r="E164" s="367" t="s">
        <v>527</v>
      </c>
      <c r="F164" s="370" t="s">
        <v>528</v>
      </c>
      <c r="G164" s="371" t="s">
        <v>18</v>
      </c>
      <c r="H164" s="370"/>
    </row>
    <row r="165" ht="75.75" spans="1:8">
      <c r="A165" s="366">
        <v>163</v>
      </c>
      <c r="B165" s="366">
        <v>157</v>
      </c>
      <c r="C165" s="367" t="s">
        <v>529</v>
      </c>
      <c r="D165" s="368" t="s">
        <v>526</v>
      </c>
      <c r="E165" s="375" t="s">
        <v>530</v>
      </c>
      <c r="F165" s="377" t="s">
        <v>531</v>
      </c>
      <c r="G165" s="371" t="s">
        <v>18</v>
      </c>
      <c r="H165" s="370"/>
    </row>
    <row r="166" ht="318" customHeight="1" spans="1:8">
      <c r="A166" s="366">
        <v>164</v>
      </c>
      <c r="B166" s="366">
        <v>118</v>
      </c>
      <c r="C166" s="367" t="s">
        <v>532</v>
      </c>
      <c r="D166" s="368" t="s">
        <v>533</v>
      </c>
      <c r="E166" s="375" t="s">
        <v>534</v>
      </c>
      <c r="F166" s="375" t="s">
        <v>535</v>
      </c>
      <c r="G166" s="372" t="s">
        <v>13</v>
      </c>
      <c r="H166" s="375"/>
    </row>
    <row r="167" ht="44.25" spans="1:8">
      <c r="A167" s="369">
        <v>165</v>
      </c>
      <c r="B167" s="369">
        <v>55</v>
      </c>
      <c r="C167" s="370" t="s">
        <v>536</v>
      </c>
      <c r="D167" s="371" t="s">
        <v>537</v>
      </c>
      <c r="E167" s="370" t="s">
        <v>538</v>
      </c>
      <c r="F167" s="370" t="s">
        <v>539</v>
      </c>
      <c r="G167" s="371" t="s">
        <v>54</v>
      </c>
      <c r="H167" s="370"/>
    </row>
    <row r="168" ht="42.75" spans="1:8">
      <c r="A168" s="366">
        <v>166</v>
      </c>
      <c r="B168" s="366">
        <v>57</v>
      </c>
      <c r="C168" s="367" t="s">
        <v>540</v>
      </c>
      <c r="D168" s="368" t="s">
        <v>537</v>
      </c>
      <c r="E168" s="367" t="s">
        <v>541</v>
      </c>
      <c r="F168" s="375" t="s">
        <v>542</v>
      </c>
      <c r="G168" s="372" t="s">
        <v>18</v>
      </c>
      <c r="H168" s="367"/>
    </row>
    <row r="169" ht="72" spans="1:8">
      <c r="A169" s="366">
        <v>167</v>
      </c>
      <c r="B169" s="366">
        <v>91</v>
      </c>
      <c r="C169" s="367" t="s">
        <v>543</v>
      </c>
      <c r="D169" s="368" t="s">
        <v>537</v>
      </c>
      <c r="E169" s="367" t="s">
        <v>544</v>
      </c>
      <c r="F169" s="394" t="s">
        <v>545</v>
      </c>
      <c r="G169" s="395" t="s">
        <v>13</v>
      </c>
      <c r="H169" s="367"/>
    </row>
    <row r="170" ht="150" spans="1:8">
      <c r="A170" s="366">
        <v>168</v>
      </c>
      <c r="B170" s="366">
        <v>59</v>
      </c>
      <c r="C170" s="367" t="s">
        <v>546</v>
      </c>
      <c r="D170" s="368" t="s">
        <v>547</v>
      </c>
      <c r="E170" s="375" t="s">
        <v>548</v>
      </c>
      <c r="F170" s="375" t="s">
        <v>549</v>
      </c>
      <c r="G170" s="395" t="s">
        <v>13</v>
      </c>
      <c r="H170" s="375"/>
    </row>
    <row r="171" ht="201.75" spans="1:8">
      <c r="A171" s="366">
        <v>169</v>
      </c>
      <c r="B171" s="366">
        <v>60</v>
      </c>
      <c r="C171" s="367" t="s">
        <v>550</v>
      </c>
      <c r="D171" s="368" t="s">
        <v>547</v>
      </c>
      <c r="E171" s="375" t="s">
        <v>551</v>
      </c>
      <c r="F171" s="396" t="s">
        <v>552</v>
      </c>
      <c r="G171" s="395" t="s">
        <v>18</v>
      </c>
      <c r="H171" s="375"/>
    </row>
    <row r="172" ht="116.1" customHeight="1" spans="1:8">
      <c r="A172" s="369">
        <v>170</v>
      </c>
      <c r="B172" s="369">
        <v>62</v>
      </c>
      <c r="C172" s="370" t="s">
        <v>553</v>
      </c>
      <c r="D172" s="371" t="s">
        <v>547</v>
      </c>
      <c r="E172" s="377" t="s">
        <v>554</v>
      </c>
      <c r="F172" s="377" t="s">
        <v>555</v>
      </c>
      <c r="G172" s="371" t="s">
        <v>54</v>
      </c>
      <c r="H172" s="370"/>
    </row>
    <row r="173" ht="102.75" spans="1:8">
      <c r="A173" s="366">
        <v>171</v>
      </c>
      <c r="B173" s="366">
        <v>173</v>
      </c>
      <c r="C173" s="367" t="s">
        <v>139</v>
      </c>
      <c r="D173" s="368" t="s">
        <v>547</v>
      </c>
      <c r="E173" s="367" t="s">
        <v>556</v>
      </c>
      <c r="F173" s="375" t="s">
        <v>557</v>
      </c>
      <c r="G173" s="372" t="s">
        <v>13</v>
      </c>
      <c r="H173" s="367"/>
    </row>
    <row r="174" ht="42.75" spans="1:8">
      <c r="A174" s="366">
        <v>172</v>
      </c>
      <c r="B174" s="366">
        <v>84</v>
      </c>
      <c r="C174" s="367" t="s">
        <v>558</v>
      </c>
      <c r="D174" s="368" t="s">
        <v>559</v>
      </c>
      <c r="E174" s="367" t="s">
        <v>560</v>
      </c>
      <c r="F174" s="375" t="s">
        <v>561</v>
      </c>
      <c r="G174" s="372" t="s">
        <v>13</v>
      </c>
      <c r="H174" s="367"/>
    </row>
    <row r="175" ht="42.75" spans="1:8">
      <c r="A175" s="366">
        <v>173</v>
      </c>
      <c r="B175" s="366">
        <v>85</v>
      </c>
      <c r="C175" s="367" t="s">
        <v>562</v>
      </c>
      <c r="D175" s="368" t="s">
        <v>559</v>
      </c>
      <c r="E175" s="367" t="s">
        <v>563</v>
      </c>
      <c r="F175" s="375" t="s">
        <v>564</v>
      </c>
      <c r="G175" s="372" t="s">
        <v>13</v>
      </c>
      <c r="H175" s="367"/>
    </row>
    <row r="176" ht="72" spans="1:8">
      <c r="A176" s="366">
        <v>174</v>
      </c>
      <c r="B176" s="366">
        <v>128</v>
      </c>
      <c r="C176" s="367" t="s">
        <v>565</v>
      </c>
      <c r="D176" s="368" t="s">
        <v>566</v>
      </c>
      <c r="E176" s="367" t="s">
        <v>567</v>
      </c>
      <c r="F176" s="375" t="s">
        <v>568</v>
      </c>
      <c r="G176" s="372" t="s">
        <v>13</v>
      </c>
      <c r="H176" s="367"/>
    </row>
    <row r="177" ht="72" spans="1:8">
      <c r="A177" s="366">
        <v>175</v>
      </c>
      <c r="B177" s="366">
        <v>86</v>
      </c>
      <c r="C177" s="367" t="s">
        <v>121</v>
      </c>
      <c r="D177" s="368" t="s">
        <v>566</v>
      </c>
      <c r="E177" s="367" t="s">
        <v>569</v>
      </c>
      <c r="F177" s="367" t="s">
        <v>570</v>
      </c>
      <c r="G177" s="372" t="s">
        <v>18</v>
      </c>
      <c r="H177" s="367"/>
    </row>
    <row r="178" ht="71.25" spans="1:8">
      <c r="A178" s="366">
        <v>176</v>
      </c>
      <c r="B178" s="366">
        <v>54</v>
      </c>
      <c r="C178" s="367" t="s">
        <v>571</v>
      </c>
      <c r="D178" s="368" t="s">
        <v>572</v>
      </c>
      <c r="E178" s="367" t="s">
        <v>573</v>
      </c>
      <c r="F178" s="375" t="s">
        <v>574</v>
      </c>
      <c r="G178" s="372" t="s">
        <v>18</v>
      </c>
      <c r="H178" s="375"/>
    </row>
    <row r="179" ht="162" spans="1:8">
      <c r="A179" s="366">
        <v>177</v>
      </c>
      <c r="B179" s="366">
        <v>139</v>
      </c>
      <c r="C179" s="367" t="s">
        <v>575</v>
      </c>
      <c r="D179" s="368" t="s">
        <v>576</v>
      </c>
      <c r="E179" s="375" t="s">
        <v>577</v>
      </c>
      <c r="F179" s="375" t="s">
        <v>578</v>
      </c>
      <c r="G179" s="372" t="s">
        <v>13</v>
      </c>
      <c r="H179" s="375"/>
    </row>
    <row r="180" ht="72" spans="1:8">
      <c r="A180" s="366">
        <v>178</v>
      </c>
      <c r="B180" s="366">
        <v>113</v>
      </c>
      <c r="C180" s="367" t="s">
        <v>579</v>
      </c>
      <c r="D180" s="368" t="s">
        <v>580</v>
      </c>
      <c r="E180" s="367" t="s">
        <v>581</v>
      </c>
      <c r="F180" s="375" t="s">
        <v>582</v>
      </c>
      <c r="G180" s="372" t="s">
        <v>13</v>
      </c>
      <c r="H180" s="367"/>
    </row>
    <row r="181" ht="103.5" spans="1:8">
      <c r="A181" s="366">
        <v>179</v>
      </c>
      <c r="B181" s="366">
        <v>133</v>
      </c>
      <c r="C181" s="367" t="s">
        <v>583</v>
      </c>
      <c r="D181" s="368" t="s">
        <v>584</v>
      </c>
      <c r="E181" s="367" t="s">
        <v>585</v>
      </c>
      <c r="F181" s="367" t="s">
        <v>586</v>
      </c>
      <c r="G181" s="372" t="s">
        <v>13</v>
      </c>
      <c r="H181" s="367"/>
    </row>
    <row r="182" ht="162.75" spans="1:8">
      <c r="A182" s="366">
        <v>180</v>
      </c>
      <c r="B182" s="366">
        <v>89</v>
      </c>
      <c r="C182" s="367" t="s">
        <v>587</v>
      </c>
      <c r="D182" s="368" t="s">
        <v>588</v>
      </c>
      <c r="E182" s="367" t="s">
        <v>589</v>
      </c>
      <c r="F182" s="367" t="s">
        <v>590</v>
      </c>
      <c r="G182" s="368" t="s">
        <v>13</v>
      </c>
      <c r="H182" s="367"/>
    </row>
    <row r="183" ht="91.5" spans="1:8">
      <c r="A183" s="366">
        <v>181</v>
      </c>
      <c r="B183" s="366">
        <v>132</v>
      </c>
      <c r="C183" s="367" t="s">
        <v>591</v>
      </c>
      <c r="D183" s="368" t="s">
        <v>592</v>
      </c>
      <c r="E183" s="375" t="s">
        <v>593</v>
      </c>
      <c r="F183" s="375" t="s">
        <v>594</v>
      </c>
      <c r="G183" s="368" t="s">
        <v>13</v>
      </c>
      <c r="H183" s="375"/>
    </row>
  </sheetData>
  <autoFilter ref="A2:H183">
    <extLst/>
  </autoFilter>
  <mergeCells count="1">
    <mergeCell ref="A1:H1"/>
  </mergeCells>
  <pageMargins left="0.751388888888889" right="0.751388888888889" top="1" bottom="1" header="0.5" footer="0.5"/>
  <pageSetup paperSize="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
  <sheetViews>
    <sheetView zoomScale="80" zoomScaleNormal="80" workbookViewId="0">
      <selection activeCell="R19" sqref="R19"/>
    </sheetView>
  </sheetViews>
  <sheetFormatPr defaultColWidth="9" defaultRowHeight="14.25"/>
  <cols>
    <col min="1" max="1" width="13" style="11" customWidth="1"/>
    <col min="2" max="2" width="8.38333333333333" style="11" customWidth="1"/>
    <col min="3" max="3" width="10.8833333333333" style="11" hidden="1" customWidth="1"/>
    <col min="4" max="4" width="10" style="11" customWidth="1"/>
    <col min="5" max="5" width="7.5" style="11" customWidth="1"/>
    <col min="6" max="6" width="8.13333333333333" style="11" customWidth="1"/>
    <col min="7" max="8" width="9" style="11"/>
    <col min="9" max="9" width="9.5" style="11" customWidth="1"/>
    <col min="10" max="10" width="12.3833333333333" style="11" customWidth="1"/>
    <col min="11" max="12" width="9" style="11"/>
    <col min="13" max="13" width="10.75" style="11" customWidth="1"/>
    <col min="14" max="14" width="9.25" style="11" customWidth="1"/>
    <col min="15" max="16" width="9.13333333333333" style="11" customWidth="1"/>
    <col min="17" max="16384" width="9" style="11"/>
  </cols>
  <sheetData>
    <row r="1" ht="40.5" customHeight="1" spans="1:7">
      <c r="A1" s="12" t="s">
        <v>817</v>
      </c>
      <c r="B1" s="13"/>
      <c r="C1" s="13"/>
      <c r="D1" s="13"/>
      <c r="E1" s="13"/>
      <c r="F1" s="13"/>
      <c r="G1" s="13"/>
    </row>
    <row r="2" ht="21" customHeight="1" spans="1:17">
      <c r="A2" s="14"/>
      <c r="B2" s="15" t="s">
        <v>818</v>
      </c>
      <c r="C2" s="15" t="s">
        <v>818</v>
      </c>
      <c r="D2" s="16" t="s">
        <v>819</v>
      </c>
      <c r="E2" s="24"/>
      <c r="F2" s="24"/>
      <c r="G2" s="25"/>
      <c r="H2" s="26" t="s">
        <v>818</v>
      </c>
      <c r="I2" s="37" t="s">
        <v>820</v>
      </c>
      <c r="J2" s="38"/>
      <c r="K2" s="38"/>
      <c r="L2" s="39"/>
      <c r="M2" s="44"/>
      <c r="N2" s="44" t="s">
        <v>821</v>
      </c>
      <c r="O2" s="44"/>
      <c r="P2" s="44"/>
      <c r="Q2" s="48"/>
    </row>
    <row r="3" ht="41.25" customHeight="1" spans="1:17">
      <c r="A3" s="14"/>
      <c r="B3" s="17"/>
      <c r="C3" s="17"/>
      <c r="D3" s="18" t="s">
        <v>822</v>
      </c>
      <c r="E3" s="27" t="s">
        <v>823</v>
      </c>
      <c r="F3" s="28" t="s">
        <v>824</v>
      </c>
      <c r="G3" s="28" t="s">
        <v>825</v>
      </c>
      <c r="H3" s="29"/>
      <c r="I3" s="18" t="s">
        <v>822</v>
      </c>
      <c r="J3" s="40" t="s">
        <v>823</v>
      </c>
      <c r="K3" s="18" t="s">
        <v>824</v>
      </c>
      <c r="L3" s="18" t="s">
        <v>825</v>
      </c>
      <c r="M3" s="40" t="s">
        <v>613</v>
      </c>
      <c r="N3" s="40" t="s">
        <v>605</v>
      </c>
      <c r="O3" s="40" t="s">
        <v>614</v>
      </c>
      <c r="P3" s="45" t="s">
        <v>605</v>
      </c>
      <c r="Q3" s="48"/>
    </row>
    <row r="4" ht="24" customHeight="1" spans="1:17">
      <c r="A4" s="19" t="s">
        <v>826</v>
      </c>
      <c r="B4" s="19"/>
      <c r="C4" s="19"/>
      <c r="D4" s="19"/>
      <c r="E4" s="19"/>
      <c r="F4" s="19"/>
      <c r="G4" s="30"/>
      <c r="H4" s="31"/>
      <c r="I4" s="31"/>
      <c r="J4" s="31"/>
      <c r="K4" s="31"/>
      <c r="L4" s="31"/>
      <c r="M4" s="33"/>
      <c r="N4" s="33"/>
      <c r="O4" s="33"/>
      <c r="P4" s="46"/>
      <c r="Q4" s="48"/>
    </row>
    <row r="5" ht="21" customHeight="1" spans="1:17">
      <c r="A5" s="14" t="s">
        <v>615</v>
      </c>
      <c r="B5" s="14"/>
      <c r="C5" s="14"/>
      <c r="D5" s="20">
        <v>8.4</v>
      </c>
      <c r="E5" s="20"/>
      <c r="F5" s="20"/>
      <c r="G5" s="32"/>
      <c r="H5" s="33"/>
      <c r="I5" s="41">
        <v>8.8</v>
      </c>
      <c r="J5" s="33"/>
      <c r="K5" s="33"/>
      <c r="L5" s="33"/>
      <c r="M5" s="33"/>
      <c r="N5" s="33"/>
      <c r="O5" s="33"/>
      <c r="P5" s="46"/>
      <c r="Q5" s="48"/>
    </row>
    <row r="6" ht="21" customHeight="1" spans="1:17">
      <c r="A6" s="14" t="s">
        <v>616</v>
      </c>
      <c r="B6" s="21">
        <v>2</v>
      </c>
      <c r="C6" s="14"/>
      <c r="D6" s="20">
        <v>11.0287683510585</v>
      </c>
      <c r="E6" s="34">
        <v>4</v>
      </c>
      <c r="F6" s="34">
        <v>2</v>
      </c>
      <c r="G6" s="35">
        <v>7</v>
      </c>
      <c r="H6" s="36">
        <v>4</v>
      </c>
      <c r="I6" s="42">
        <v>13.8920013253447</v>
      </c>
      <c r="J6" s="36">
        <v>4</v>
      </c>
      <c r="K6" s="36">
        <v>4</v>
      </c>
      <c r="L6" s="43">
        <v>2</v>
      </c>
      <c r="M6" s="33">
        <v>10.8</v>
      </c>
      <c r="N6" s="47">
        <v>2</v>
      </c>
      <c r="O6" s="33">
        <v>12</v>
      </c>
      <c r="P6" s="46">
        <v>3</v>
      </c>
      <c r="Q6" s="48"/>
    </row>
    <row r="7" ht="21" customHeight="1" spans="1:17">
      <c r="A7" s="14" t="s">
        <v>617</v>
      </c>
      <c r="B7" s="21">
        <v>4</v>
      </c>
      <c r="C7" s="14"/>
      <c r="D7" s="20">
        <v>10.4075602344036</v>
      </c>
      <c r="E7" s="34">
        <v>7</v>
      </c>
      <c r="F7" s="34">
        <v>4</v>
      </c>
      <c r="G7" s="35">
        <v>4</v>
      </c>
      <c r="H7" s="36">
        <v>11</v>
      </c>
      <c r="I7" s="42">
        <v>9.78466100960236</v>
      </c>
      <c r="J7" s="36">
        <v>11</v>
      </c>
      <c r="K7" s="36">
        <v>7</v>
      </c>
      <c r="L7" s="43">
        <v>12</v>
      </c>
      <c r="M7" s="33">
        <v>10.5</v>
      </c>
      <c r="N7" s="47">
        <v>3</v>
      </c>
      <c r="O7" s="33">
        <v>10.2</v>
      </c>
      <c r="P7" s="46">
        <v>8</v>
      </c>
      <c r="Q7" s="48"/>
    </row>
    <row r="8" ht="21" customHeight="1" spans="1:17">
      <c r="A8" s="14" t="s">
        <v>618</v>
      </c>
      <c r="B8" s="21">
        <v>3</v>
      </c>
      <c r="C8" s="14"/>
      <c r="D8" s="20">
        <v>11.8807752700784</v>
      </c>
      <c r="E8" s="34">
        <v>3</v>
      </c>
      <c r="F8" s="34">
        <v>3</v>
      </c>
      <c r="G8" s="35">
        <v>2</v>
      </c>
      <c r="H8" s="36">
        <v>1</v>
      </c>
      <c r="I8" s="42">
        <v>15.2182921391415</v>
      </c>
      <c r="J8" s="36">
        <v>1</v>
      </c>
      <c r="K8" s="36">
        <v>1</v>
      </c>
      <c r="L8" s="43">
        <v>1</v>
      </c>
      <c r="M8" s="33">
        <v>9.7</v>
      </c>
      <c r="N8" s="47">
        <v>8</v>
      </c>
      <c r="O8" s="33">
        <v>10.5</v>
      </c>
      <c r="P8" s="46">
        <v>7</v>
      </c>
      <c r="Q8" s="48"/>
    </row>
    <row r="9" ht="21" customHeight="1" spans="1:17">
      <c r="A9" s="14" t="s">
        <v>619</v>
      </c>
      <c r="B9" s="21">
        <v>14</v>
      </c>
      <c r="C9" s="14"/>
      <c r="D9" s="20">
        <v>2.93063079025861</v>
      </c>
      <c r="E9" s="34">
        <v>15</v>
      </c>
      <c r="F9" s="34">
        <v>13</v>
      </c>
      <c r="G9" s="35">
        <v>13</v>
      </c>
      <c r="H9" s="36">
        <v>14</v>
      </c>
      <c r="I9" s="42">
        <v>2.78109553798707</v>
      </c>
      <c r="J9" s="36">
        <v>15</v>
      </c>
      <c r="K9" s="36">
        <v>16</v>
      </c>
      <c r="L9" s="43">
        <v>15</v>
      </c>
      <c r="M9" s="33">
        <v>7.5</v>
      </c>
      <c r="N9" s="47">
        <v>15</v>
      </c>
      <c r="O9" s="33">
        <v>9</v>
      </c>
      <c r="P9" s="46">
        <v>16</v>
      </c>
      <c r="Q9" s="48"/>
    </row>
    <row r="10" ht="21" customHeight="1" spans="1:17">
      <c r="A10" s="14" t="s">
        <v>620</v>
      </c>
      <c r="B10" s="21">
        <v>13</v>
      </c>
      <c r="C10" s="14"/>
      <c r="D10" s="20">
        <v>5.17518412435311</v>
      </c>
      <c r="E10" s="34">
        <v>13</v>
      </c>
      <c r="F10" s="34">
        <v>14</v>
      </c>
      <c r="G10" s="35">
        <v>14</v>
      </c>
      <c r="H10" s="36">
        <v>12</v>
      </c>
      <c r="I10" s="42">
        <v>9.12740785696021</v>
      </c>
      <c r="J10" s="36">
        <v>12</v>
      </c>
      <c r="K10" s="36">
        <v>12</v>
      </c>
      <c r="L10" s="43">
        <v>10</v>
      </c>
      <c r="M10" s="33">
        <v>7.5</v>
      </c>
      <c r="N10" s="47">
        <v>15</v>
      </c>
      <c r="O10" s="33">
        <v>9.5</v>
      </c>
      <c r="P10" s="46">
        <v>15</v>
      </c>
      <c r="Q10" s="48"/>
    </row>
    <row r="11" ht="21" customHeight="1" spans="1:17">
      <c r="A11" s="14" t="s">
        <v>621</v>
      </c>
      <c r="B11" s="21">
        <v>16</v>
      </c>
      <c r="C11" s="14"/>
      <c r="D11" s="20">
        <v>-4.73772627589703</v>
      </c>
      <c r="E11" s="34">
        <v>16</v>
      </c>
      <c r="F11" s="34">
        <v>16</v>
      </c>
      <c r="G11" s="35">
        <v>16</v>
      </c>
      <c r="H11" s="36">
        <v>14</v>
      </c>
      <c r="I11" s="42">
        <v>2.03155871771078</v>
      </c>
      <c r="J11" s="36">
        <v>16</v>
      </c>
      <c r="K11" s="36">
        <v>15</v>
      </c>
      <c r="L11" s="43">
        <v>16</v>
      </c>
      <c r="M11" s="33">
        <v>8</v>
      </c>
      <c r="N11" s="47">
        <v>14</v>
      </c>
      <c r="O11" s="33">
        <v>11</v>
      </c>
      <c r="P11" s="46">
        <v>4</v>
      </c>
      <c r="Q11" s="48"/>
    </row>
    <row r="12" ht="21" customHeight="1" spans="1:17">
      <c r="A12" s="14" t="s">
        <v>622</v>
      </c>
      <c r="B12" s="21">
        <v>8</v>
      </c>
      <c r="C12" s="14"/>
      <c r="D12" s="20">
        <v>6.82897041027265</v>
      </c>
      <c r="E12" s="34">
        <v>11</v>
      </c>
      <c r="F12" s="34">
        <v>8</v>
      </c>
      <c r="G12" s="35">
        <v>10</v>
      </c>
      <c r="H12" s="36">
        <v>8</v>
      </c>
      <c r="I12" s="42">
        <v>10.6464150807421</v>
      </c>
      <c r="J12" s="36">
        <v>10</v>
      </c>
      <c r="K12" s="36">
        <v>8</v>
      </c>
      <c r="L12" s="43">
        <v>8</v>
      </c>
      <c r="M12" s="33">
        <v>9.2</v>
      </c>
      <c r="N12" s="47">
        <v>11</v>
      </c>
      <c r="O12" s="33">
        <v>9.7</v>
      </c>
      <c r="P12" s="46">
        <v>14</v>
      </c>
      <c r="Q12" s="48"/>
    </row>
    <row r="13" ht="21" customHeight="1" spans="1:17">
      <c r="A13" s="14" t="s">
        <v>623</v>
      </c>
      <c r="B13" s="21">
        <v>7</v>
      </c>
      <c r="C13" s="14"/>
      <c r="D13" s="20">
        <v>9.41142119285602</v>
      </c>
      <c r="E13" s="34">
        <v>8</v>
      </c>
      <c r="F13" s="34">
        <v>10</v>
      </c>
      <c r="G13" s="35">
        <v>6</v>
      </c>
      <c r="H13" s="36">
        <v>16</v>
      </c>
      <c r="I13" s="42">
        <v>7.83904044780782</v>
      </c>
      <c r="J13" s="36">
        <v>14</v>
      </c>
      <c r="K13" s="36">
        <v>9</v>
      </c>
      <c r="L13" s="43">
        <v>9</v>
      </c>
      <c r="M13" s="33">
        <v>9.5</v>
      </c>
      <c r="N13" s="47">
        <v>9</v>
      </c>
      <c r="O13" s="33">
        <v>10</v>
      </c>
      <c r="P13" s="46">
        <v>9</v>
      </c>
      <c r="Q13" s="48"/>
    </row>
    <row r="14" ht="21" customHeight="1" spans="1:17">
      <c r="A14" s="14" t="s">
        <v>624</v>
      </c>
      <c r="B14" s="21">
        <v>10</v>
      </c>
      <c r="C14" s="14"/>
      <c r="D14" s="20">
        <v>8.57379247584783</v>
      </c>
      <c r="E14" s="34">
        <v>10</v>
      </c>
      <c r="F14" s="34">
        <v>6</v>
      </c>
      <c r="G14" s="35">
        <v>3</v>
      </c>
      <c r="H14" s="36">
        <v>10</v>
      </c>
      <c r="I14" s="42">
        <v>12.1618772104984</v>
      </c>
      <c r="J14" s="36">
        <v>8</v>
      </c>
      <c r="K14" s="36">
        <v>12</v>
      </c>
      <c r="L14" s="43">
        <v>13</v>
      </c>
      <c r="M14" s="33">
        <v>10</v>
      </c>
      <c r="N14" s="47">
        <v>6</v>
      </c>
      <c r="O14" s="33">
        <v>11</v>
      </c>
      <c r="P14" s="46">
        <v>4</v>
      </c>
      <c r="Q14" s="48"/>
    </row>
    <row r="15" ht="21" customHeight="1" spans="1:17">
      <c r="A15" s="14" t="s">
        <v>625</v>
      </c>
      <c r="B15" s="21">
        <v>1</v>
      </c>
      <c r="C15" s="14"/>
      <c r="D15" s="20">
        <v>14.6870875995231</v>
      </c>
      <c r="E15" s="34">
        <v>1</v>
      </c>
      <c r="F15" s="34">
        <v>1</v>
      </c>
      <c r="G15" s="35">
        <v>1</v>
      </c>
      <c r="H15" s="36">
        <v>5</v>
      </c>
      <c r="I15" s="42">
        <v>13.3041404279575</v>
      </c>
      <c r="J15" s="36">
        <v>5</v>
      </c>
      <c r="K15" s="36">
        <v>3</v>
      </c>
      <c r="L15" s="43">
        <v>4</v>
      </c>
      <c r="M15" s="33">
        <v>10.1</v>
      </c>
      <c r="N15" s="47">
        <v>4</v>
      </c>
      <c r="O15" s="33">
        <v>9.9</v>
      </c>
      <c r="P15" s="46">
        <v>12</v>
      </c>
      <c r="Q15" s="48"/>
    </row>
    <row r="16" ht="21" customHeight="1" spans="1:17">
      <c r="A16" s="14" t="s">
        <v>626</v>
      </c>
      <c r="B16" s="21">
        <v>12</v>
      </c>
      <c r="C16" s="14"/>
      <c r="D16" s="20">
        <v>6.07072610500121</v>
      </c>
      <c r="E16" s="34">
        <v>12</v>
      </c>
      <c r="F16" s="34">
        <v>7</v>
      </c>
      <c r="G16" s="35">
        <v>11</v>
      </c>
      <c r="H16" s="36">
        <v>3</v>
      </c>
      <c r="I16" s="42">
        <v>13.1315490908537</v>
      </c>
      <c r="J16" s="36">
        <v>6</v>
      </c>
      <c r="K16" s="36">
        <v>2</v>
      </c>
      <c r="L16" s="43">
        <v>3</v>
      </c>
      <c r="M16" s="33">
        <v>10.1</v>
      </c>
      <c r="N16" s="47">
        <v>4</v>
      </c>
      <c r="O16" s="33">
        <v>13.4</v>
      </c>
      <c r="P16" s="46">
        <v>2</v>
      </c>
      <c r="Q16" s="48"/>
    </row>
    <row r="17" ht="21" customHeight="1" spans="1:17">
      <c r="A17" s="14" t="s">
        <v>627</v>
      </c>
      <c r="B17" s="21">
        <v>11</v>
      </c>
      <c r="C17" s="14"/>
      <c r="D17" s="20">
        <v>13.8389084803476</v>
      </c>
      <c r="E17" s="34">
        <v>2</v>
      </c>
      <c r="F17" s="34">
        <v>12</v>
      </c>
      <c r="G17" s="35">
        <v>12</v>
      </c>
      <c r="H17" s="36">
        <v>6</v>
      </c>
      <c r="I17" s="42">
        <v>14.079074708876</v>
      </c>
      <c r="J17" s="36">
        <v>3</v>
      </c>
      <c r="K17" s="36">
        <v>11</v>
      </c>
      <c r="L17" s="43">
        <v>11</v>
      </c>
      <c r="M17" s="33">
        <v>14.3</v>
      </c>
      <c r="N17" s="47">
        <v>1</v>
      </c>
      <c r="O17" s="33">
        <v>15.6</v>
      </c>
      <c r="P17" s="46">
        <v>1</v>
      </c>
      <c r="Q17" s="48"/>
    </row>
    <row r="18" ht="21" customHeight="1" spans="1:17">
      <c r="A18" s="14" t="s">
        <v>628</v>
      </c>
      <c r="B18" s="21">
        <v>5</v>
      </c>
      <c r="C18" s="14"/>
      <c r="D18" s="20">
        <v>10.9589079816921</v>
      </c>
      <c r="E18" s="34">
        <v>5</v>
      </c>
      <c r="F18" s="34">
        <v>10</v>
      </c>
      <c r="G18" s="35">
        <v>5</v>
      </c>
      <c r="H18" s="36">
        <v>13</v>
      </c>
      <c r="I18" s="42">
        <v>9.08623650612082</v>
      </c>
      <c r="J18" s="36">
        <v>13</v>
      </c>
      <c r="K18" s="36">
        <v>14</v>
      </c>
      <c r="L18" s="43">
        <v>14</v>
      </c>
      <c r="M18" s="33">
        <v>8.6</v>
      </c>
      <c r="N18" s="47">
        <v>13</v>
      </c>
      <c r="O18" s="33">
        <v>10</v>
      </c>
      <c r="P18" s="46">
        <v>9</v>
      </c>
      <c r="Q18" s="48"/>
    </row>
    <row r="19" ht="21" customHeight="1" spans="1:17">
      <c r="A19" s="14" t="s">
        <v>629</v>
      </c>
      <c r="B19" s="21">
        <v>6</v>
      </c>
      <c r="C19" s="14"/>
      <c r="D19" s="20">
        <v>10.4683400561139</v>
      </c>
      <c r="E19" s="34">
        <v>6</v>
      </c>
      <c r="F19" s="34">
        <v>8</v>
      </c>
      <c r="G19" s="35">
        <v>8</v>
      </c>
      <c r="H19" s="36">
        <v>2</v>
      </c>
      <c r="I19" s="42">
        <v>14.2914471363053</v>
      </c>
      <c r="J19" s="36">
        <v>2</v>
      </c>
      <c r="K19" s="36">
        <v>6</v>
      </c>
      <c r="L19" s="43">
        <v>5</v>
      </c>
      <c r="M19" s="33">
        <v>9.3</v>
      </c>
      <c r="N19" s="47">
        <v>10</v>
      </c>
      <c r="O19" s="33">
        <v>9.9</v>
      </c>
      <c r="P19" s="46">
        <v>12</v>
      </c>
      <c r="Q19" s="48"/>
    </row>
    <row r="20" ht="21" customHeight="1" spans="1:17">
      <c r="A20" s="14" t="s">
        <v>630</v>
      </c>
      <c r="B20" s="21">
        <v>15</v>
      </c>
      <c r="C20" s="14"/>
      <c r="D20" s="20">
        <v>3.02296011758683</v>
      </c>
      <c r="E20" s="34">
        <v>14</v>
      </c>
      <c r="F20" s="34">
        <v>15</v>
      </c>
      <c r="G20" s="35">
        <v>15</v>
      </c>
      <c r="H20" s="36">
        <v>9</v>
      </c>
      <c r="I20" s="42">
        <v>11.2310922260248</v>
      </c>
      <c r="J20" s="36">
        <v>9</v>
      </c>
      <c r="K20" s="36">
        <v>9</v>
      </c>
      <c r="L20" s="43">
        <v>7</v>
      </c>
      <c r="M20" s="33">
        <v>9</v>
      </c>
      <c r="N20" s="47">
        <v>12</v>
      </c>
      <c r="O20" s="33">
        <v>10</v>
      </c>
      <c r="P20" s="46">
        <v>9</v>
      </c>
      <c r="Q20" s="48"/>
    </row>
    <row r="21" ht="21" customHeight="1" spans="1:17">
      <c r="A21" s="14" t="s">
        <v>631</v>
      </c>
      <c r="B21" s="21">
        <v>9</v>
      </c>
      <c r="C21" s="14"/>
      <c r="D21" s="20">
        <v>8.87530256924564</v>
      </c>
      <c r="E21" s="34">
        <v>9</v>
      </c>
      <c r="F21" s="34">
        <v>5</v>
      </c>
      <c r="G21" s="35">
        <v>9</v>
      </c>
      <c r="H21" s="36">
        <v>7</v>
      </c>
      <c r="I21" s="42">
        <v>12.3220958268732</v>
      </c>
      <c r="J21" s="36">
        <v>7</v>
      </c>
      <c r="K21" s="36">
        <v>5</v>
      </c>
      <c r="L21" s="43">
        <v>6</v>
      </c>
      <c r="M21" s="33">
        <v>10</v>
      </c>
      <c r="N21" s="47">
        <v>6</v>
      </c>
      <c r="O21" s="33">
        <v>11</v>
      </c>
      <c r="P21" s="46">
        <v>4</v>
      </c>
      <c r="Q21" s="48"/>
    </row>
    <row r="22" ht="19.5" customHeight="1" spans="1:7">
      <c r="A22" s="22" t="s">
        <v>827</v>
      </c>
      <c r="C22" s="23"/>
      <c r="D22" s="23"/>
      <c r="E22" s="23"/>
      <c r="F22" s="23"/>
      <c r="G22" s="23"/>
    </row>
  </sheetData>
  <mergeCells count="5">
    <mergeCell ref="D2:G2"/>
    <mergeCell ref="I2:K2"/>
    <mergeCell ref="B2:B3"/>
    <mergeCell ref="C2:C3"/>
    <mergeCell ref="H2:H3"/>
  </mergeCells>
  <printOptions horizontalCentered="1"/>
  <pageMargins left="0.708661417322835" right="0.708661417322835" top="0.590551181102362" bottom="0.748031496062992" header="0.31496062992126" footer="0.31496062992126"/>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V20"/>
  <sheetViews>
    <sheetView workbookViewId="0">
      <selection activeCell="N23" sqref="N23:N24"/>
    </sheetView>
  </sheetViews>
  <sheetFormatPr defaultColWidth="9" defaultRowHeight="14.25"/>
  <cols>
    <col min="1" max="1" width="9" style="1"/>
    <col min="2" max="4" width="7.5" style="1" customWidth="1"/>
    <col min="5" max="7" width="10.5" style="1" customWidth="1"/>
    <col min="8" max="9" width="6.5" style="1" customWidth="1"/>
    <col min="10" max="10" width="5.5" style="1" customWidth="1"/>
    <col min="11" max="11" width="1.75" style="1" customWidth="1"/>
    <col min="12" max="14" width="9.5" customWidth="1"/>
    <col min="15" max="17" width="9.5" style="1" customWidth="1"/>
    <col min="18" max="20" width="7.5" customWidth="1"/>
    <col min="21" max="21" width="9.63333333333333" customWidth="1"/>
    <col min="22" max="22" width="9.5" customWidth="1"/>
  </cols>
  <sheetData>
    <row r="2" spans="5:20">
      <c r="E2" s="6" t="s">
        <v>828</v>
      </c>
      <c r="F2" s="6"/>
      <c r="G2" s="6"/>
      <c r="H2" s="1" t="s">
        <v>829</v>
      </c>
      <c r="I2" s="1" t="s">
        <v>830</v>
      </c>
      <c r="J2" s="1" t="s">
        <v>831</v>
      </c>
      <c r="L2" s="1" t="s">
        <v>832</v>
      </c>
      <c r="M2" s="1"/>
      <c r="N2" s="1"/>
      <c r="O2" s="7" t="s">
        <v>833</v>
      </c>
      <c r="P2" s="7"/>
      <c r="Q2" s="7"/>
      <c r="R2" s="1" t="s">
        <v>834</v>
      </c>
      <c r="S2" s="1"/>
      <c r="T2" s="1"/>
    </row>
    <row r="3" spans="5:20">
      <c r="E3" s="6"/>
      <c r="F3" s="6"/>
      <c r="G3" s="6"/>
      <c r="L3" s="1"/>
      <c r="M3" s="1"/>
      <c r="N3" s="1"/>
      <c r="O3" s="7"/>
      <c r="P3" s="7"/>
      <c r="Q3" s="7"/>
      <c r="R3" s="1"/>
      <c r="S3" s="1"/>
      <c r="T3" s="1"/>
    </row>
    <row r="4" ht="19.5" customHeight="1" spans="1:22">
      <c r="A4" s="2" t="s">
        <v>615</v>
      </c>
      <c r="B4" s="3">
        <v>18362.5503932429</v>
      </c>
      <c r="C4" s="3">
        <f>SUMPRODUCT(C5:C20,F5:F20)/F4</f>
        <v>26937.3948700981</v>
      </c>
      <c r="D4" s="3">
        <f>SUMPRODUCT(D5:D20,G5:G20)/G4</f>
        <v>10820.619559601</v>
      </c>
      <c r="E4" s="3">
        <v>60300000.3694354</v>
      </c>
      <c r="F4" s="3">
        <v>28220428.0617554</v>
      </c>
      <c r="G4" s="3">
        <v>32079572.30768</v>
      </c>
      <c r="H4" s="2">
        <f>F4/E4*100</f>
        <v>46.8000462501815</v>
      </c>
      <c r="I4" s="2">
        <v>47.4756754654196</v>
      </c>
      <c r="J4" s="2">
        <f>I4-H4</f>
        <v>0.675629215238068</v>
      </c>
      <c r="L4" s="5">
        <f>(M4*F4+N4*G4)/E4</f>
        <v>18362.5503932429</v>
      </c>
      <c r="M4" s="2">
        <v>26935.710022999</v>
      </c>
      <c r="N4" s="2">
        <v>10820.7343031463</v>
      </c>
      <c r="O4" s="2">
        <v>18362.5503932429</v>
      </c>
      <c r="P4" s="2">
        <v>26935.710022999</v>
      </c>
      <c r="Q4" s="2">
        <v>10820.7343031463</v>
      </c>
      <c r="R4" s="8">
        <f t="shared" ref="R4:R20" si="0">L4-O4</f>
        <v>0</v>
      </c>
      <c r="S4" s="8">
        <f t="shared" ref="S4:T19" si="1">M4-P4</f>
        <v>0</v>
      </c>
      <c r="T4" s="8">
        <f t="shared" si="1"/>
        <v>0</v>
      </c>
      <c r="U4" s="9">
        <f>SUMPRODUCT(F5:F20,M5:M20)/F4</f>
        <v>26937.3948700981</v>
      </c>
      <c r="V4" s="9">
        <f>SUMPRODUCT(G5:G20,N5:N20)/G4</f>
        <v>10820.619559601</v>
      </c>
    </row>
    <row r="5" ht="19.5" customHeight="1" spans="1:22">
      <c r="A5" s="2" t="s">
        <v>616</v>
      </c>
      <c r="B5" s="3">
        <v>26604.7277314502</v>
      </c>
      <c r="C5" s="3">
        <v>31988.884</v>
      </c>
      <c r="D5" s="3">
        <v>15732.7716</v>
      </c>
      <c r="E5" s="3">
        <v>7475368.16263852</v>
      </c>
      <c r="F5" s="3">
        <v>4999465.59982232</v>
      </c>
      <c r="G5" s="3">
        <v>2475902.5628162</v>
      </c>
      <c r="H5" s="2">
        <f t="shared" ref="H5:H20" si="2">F5/E5*100</f>
        <v>66.8791889717135</v>
      </c>
      <c r="I5" s="2">
        <v>67.7437159182907</v>
      </c>
      <c r="J5" s="2">
        <f t="shared" ref="J5:J20" si="3">I5-H5</f>
        <v>0.864526946577243</v>
      </c>
      <c r="L5" s="6">
        <f t="shared" ref="L5:L20" si="4">(M5*F5+N5*G5)/E5</f>
        <v>26604.7277314501</v>
      </c>
      <c r="M5" s="3">
        <v>31988.884</v>
      </c>
      <c r="N5" s="3">
        <v>15732.7716</v>
      </c>
      <c r="O5" s="3">
        <v>26604.7277314502</v>
      </c>
      <c r="P5" s="3">
        <v>31988.884</v>
      </c>
      <c r="Q5" s="3">
        <v>15732.7716</v>
      </c>
      <c r="R5" s="8">
        <f t="shared" si="0"/>
        <v>-5.82076609134674e-11</v>
      </c>
      <c r="S5" s="8">
        <f t="shared" si="1"/>
        <v>0</v>
      </c>
      <c r="T5" s="8">
        <f t="shared" si="1"/>
        <v>0</v>
      </c>
      <c r="U5" s="10" t="s">
        <v>835</v>
      </c>
      <c r="V5" s="10"/>
    </row>
    <row r="6" ht="19.5" customHeight="1" spans="1:22">
      <c r="A6" s="2" t="s">
        <v>617</v>
      </c>
      <c r="B6" s="3">
        <v>23998.4948733246</v>
      </c>
      <c r="C6" s="3">
        <v>29766.408</v>
      </c>
      <c r="D6" s="3">
        <v>15964.358</v>
      </c>
      <c r="E6" s="3">
        <v>3544111.29764659</v>
      </c>
      <c r="F6" s="3">
        <v>2063017.83137931</v>
      </c>
      <c r="G6" s="3">
        <v>1481093.46626728</v>
      </c>
      <c r="H6" s="2">
        <f t="shared" si="2"/>
        <v>58.2097360415635</v>
      </c>
      <c r="I6" s="2">
        <v>58.987549334028</v>
      </c>
      <c r="J6" s="2">
        <f t="shared" si="3"/>
        <v>0.777813292464529</v>
      </c>
      <c r="L6" s="6">
        <f t="shared" si="4"/>
        <v>23998.4948733246</v>
      </c>
      <c r="M6" s="3">
        <v>29766.408</v>
      </c>
      <c r="N6" s="3">
        <v>15964.358</v>
      </c>
      <c r="O6" s="3">
        <v>23998.4948733246</v>
      </c>
      <c r="P6" s="3">
        <v>29766.408</v>
      </c>
      <c r="Q6" s="3">
        <v>15964.358</v>
      </c>
      <c r="R6" s="8">
        <f t="shared" si="0"/>
        <v>0</v>
      </c>
      <c r="S6" s="8">
        <f t="shared" si="1"/>
        <v>0</v>
      </c>
      <c r="T6" s="8">
        <f t="shared" si="1"/>
        <v>0</v>
      </c>
      <c r="U6" s="10"/>
      <c r="V6" s="10"/>
    </row>
    <row r="7" ht="19.5" customHeight="1" spans="1:22">
      <c r="A7" s="2" t="s">
        <v>618</v>
      </c>
      <c r="B7" s="3">
        <v>18716.8923974097</v>
      </c>
      <c r="C7" s="3">
        <v>26368.524</v>
      </c>
      <c r="D7" s="3">
        <v>11551.589</v>
      </c>
      <c r="E7" s="3">
        <v>3224470.78547183</v>
      </c>
      <c r="F7" s="3">
        <v>1559317.8666161</v>
      </c>
      <c r="G7" s="3">
        <v>1665152.91885572</v>
      </c>
      <c r="H7" s="2">
        <f t="shared" si="2"/>
        <v>48.3588771727057</v>
      </c>
      <c r="I7" s="2">
        <v>49.111552060609</v>
      </c>
      <c r="J7" s="2">
        <f t="shared" si="3"/>
        <v>0.752674887903325</v>
      </c>
      <c r="L7" s="6">
        <f t="shared" si="4"/>
        <v>18716.8923974096</v>
      </c>
      <c r="M7" s="3">
        <v>26368.524</v>
      </c>
      <c r="N7" s="3">
        <v>11551.589</v>
      </c>
      <c r="O7" s="3">
        <v>18716.8923974097</v>
      </c>
      <c r="P7" s="3">
        <v>26368.524</v>
      </c>
      <c r="Q7" s="3">
        <v>11551.589</v>
      </c>
      <c r="R7" s="8">
        <f t="shared" si="0"/>
        <v>-1.01863406598568e-10</v>
      </c>
      <c r="S7" s="8">
        <f t="shared" si="1"/>
        <v>0</v>
      </c>
      <c r="T7" s="8">
        <f t="shared" si="1"/>
        <v>0</v>
      </c>
      <c r="U7" s="10"/>
      <c r="V7" s="10"/>
    </row>
    <row r="8" ht="19.5" customHeight="1" spans="1:22">
      <c r="A8" s="4" t="s">
        <v>619</v>
      </c>
      <c r="B8" s="3">
        <v>19349.1263298718</v>
      </c>
      <c r="C8" s="3">
        <v>26321.0547974775</v>
      </c>
      <c r="D8" s="3">
        <v>10138.6137277787</v>
      </c>
      <c r="E8" s="3">
        <v>3331922.08890933</v>
      </c>
      <c r="F8" s="3">
        <v>1896420.33960845</v>
      </c>
      <c r="G8" s="3">
        <v>1435501.74930089</v>
      </c>
      <c r="H8" s="2">
        <f t="shared" si="2"/>
        <v>56.9167072039558</v>
      </c>
      <c r="I8" s="2">
        <v>57.6656210295293</v>
      </c>
      <c r="J8" s="2">
        <f t="shared" si="3"/>
        <v>0.748913825573531</v>
      </c>
      <c r="L8" s="6">
        <f t="shared" si="4"/>
        <v>19349.1263298719</v>
      </c>
      <c r="M8" s="3">
        <v>26321.0547974775</v>
      </c>
      <c r="N8" s="3">
        <v>10138.6137277787</v>
      </c>
      <c r="O8" s="3">
        <v>22376.2413430224</v>
      </c>
      <c r="P8" s="3">
        <v>28105.69</v>
      </c>
      <c r="Q8" s="3">
        <v>11432.948</v>
      </c>
      <c r="R8" s="8">
        <f t="shared" si="0"/>
        <v>-3027.11501315052</v>
      </c>
      <c r="S8" s="8">
        <f t="shared" si="1"/>
        <v>-1784.6352025225</v>
      </c>
      <c r="T8" s="8">
        <f t="shared" si="1"/>
        <v>-1294.3342722213</v>
      </c>
      <c r="U8" s="10"/>
      <c r="V8" s="10"/>
    </row>
    <row r="9" ht="19.5" customHeight="1" spans="1:22">
      <c r="A9" s="2" t="s">
        <v>620</v>
      </c>
      <c r="B9" s="3">
        <v>27968.735257642</v>
      </c>
      <c r="C9" s="3">
        <v>35262.48</v>
      </c>
      <c r="D9" s="3">
        <v>16331.179</v>
      </c>
      <c r="E9" s="3">
        <v>2176898.23845917</v>
      </c>
      <c r="F9" s="3">
        <v>1338195.17830446</v>
      </c>
      <c r="G9" s="3">
        <v>838703.060154711</v>
      </c>
      <c r="H9" s="2">
        <f t="shared" si="2"/>
        <v>61.4725647098528</v>
      </c>
      <c r="I9" s="2">
        <v>62.2750476915917</v>
      </c>
      <c r="J9" s="2">
        <f t="shared" si="3"/>
        <v>0.802482981738855</v>
      </c>
      <c r="L9" s="6">
        <f t="shared" si="4"/>
        <v>27968.735257642</v>
      </c>
      <c r="M9" s="3">
        <v>35262.48</v>
      </c>
      <c r="N9" s="3">
        <v>16331.179</v>
      </c>
      <c r="O9" s="3">
        <v>27968.735257642</v>
      </c>
      <c r="P9" s="3">
        <v>35262.48</v>
      </c>
      <c r="Q9" s="3">
        <v>16331.179</v>
      </c>
      <c r="R9" s="8">
        <f t="shared" si="0"/>
        <v>0</v>
      </c>
      <c r="S9" s="8">
        <f t="shared" si="1"/>
        <v>0</v>
      </c>
      <c r="T9" s="8">
        <f t="shared" si="1"/>
        <v>0</v>
      </c>
      <c r="U9" s="10"/>
      <c r="V9" s="10"/>
    </row>
    <row r="10" ht="19.5" customHeight="1" spans="1:22">
      <c r="A10" s="2" t="s">
        <v>621</v>
      </c>
      <c r="B10" s="3">
        <v>18937.1472171248</v>
      </c>
      <c r="C10" s="3">
        <v>25689.96</v>
      </c>
      <c r="D10" s="3">
        <v>9881.744</v>
      </c>
      <c r="E10" s="3">
        <v>2117477.36853945</v>
      </c>
      <c r="F10" s="3">
        <v>1212952.26325736</v>
      </c>
      <c r="G10" s="3">
        <v>904525.105282093</v>
      </c>
      <c r="H10" s="2">
        <f t="shared" si="2"/>
        <v>57.2828914858252</v>
      </c>
      <c r="I10" s="2">
        <v>57.7577092225132</v>
      </c>
      <c r="J10" s="2">
        <f t="shared" si="3"/>
        <v>0.474817736688003</v>
      </c>
      <c r="L10" s="6">
        <f t="shared" si="4"/>
        <v>18937.1472171249</v>
      </c>
      <c r="M10" s="3">
        <v>25689.96</v>
      </c>
      <c r="N10" s="3">
        <v>9881.744</v>
      </c>
      <c r="O10" s="3">
        <v>18937.1472171249</v>
      </c>
      <c r="P10" s="3">
        <v>25689.96</v>
      </c>
      <c r="Q10" s="3">
        <v>9881.744</v>
      </c>
      <c r="R10" s="8">
        <f t="shared" si="0"/>
        <v>-2.91038304567337e-11</v>
      </c>
      <c r="S10" s="8">
        <f t="shared" si="1"/>
        <v>0</v>
      </c>
      <c r="T10" s="8">
        <f t="shared" si="1"/>
        <v>0</v>
      </c>
      <c r="U10" s="10"/>
      <c r="V10" s="10"/>
    </row>
    <row r="11" ht="19.5" customHeight="1" spans="1:22">
      <c r="A11" s="4" t="s">
        <v>622</v>
      </c>
      <c r="B11" s="3">
        <v>19458.6339990795</v>
      </c>
      <c r="C11" s="3">
        <v>28138.7543635479</v>
      </c>
      <c r="D11" s="3">
        <v>11069.0654499886</v>
      </c>
      <c r="E11" s="3">
        <v>1567423.1875053</v>
      </c>
      <c r="F11" s="3">
        <v>770371.642014196</v>
      </c>
      <c r="G11" s="3">
        <v>797051.545491102</v>
      </c>
      <c r="H11" s="2">
        <f t="shared" si="2"/>
        <v>49.1489246908689</v>
      </c>
      <c r="I11" s="2">
        <v>49.6227228823821</v>
      </c>
      <c r="J11" s="2">
        <f t="shared" si="3"/>
        <v>0.473798191513247</v>
      </c>
      <c r="L11" s="6">
        <f t="shared" si="4"/>
        <v>19458.6339990794</v>
      </c>
      <c r="M11" s="3">
        <v>28138.7543635479</v>
      </c>
      <c r="N11" s="3">
        <v>11069.0654499886</v>
      </c>
      <c r="O11" s="3">
        <v>28551.1656790199</v>
      </c>
      <c r="P11" s="3">
        <v>31748.124</v>
      </c>
      <c r="Q11" s="3">
        <v>17897.855</v>
      </c>
      <c r="R11" s="8">
        <f t="shared" si="0"/>
        <v>-9092.53167994046</v>
      </c>
      <c r="S11" s="8">
        <f t="shared" si="1"/>
        <v>-3609.3696364521</v>
      </c>
      <c r="T11" s="8">
        <f t="shared" si="1"/>
        <v>-6828.7895500114</v>
      </c>
      <c r="U11" s="10"/>
      <c r="V11" s="10"/>
    </row>
    <row r="12" ht="19.5" customHeight="1" spans="1:22">
      <c r="A12" s="4" t="s">
        <v>623</v>
      </c>
      <c r="B12" s="3">
        <v>16152.8031008268</v>
      </c>
      <c r="C12" s="3">
        <v>24550.0630000913</v>
      </c>
      <c r="D12" s="3">
        <v>9985.1676776257</v>
      </c>
      <c r="E12" s="3">
        <v>4510093.99909299</v>
      </c>
      <c r="F12" s="3">
        <v>1909839.71356575</v>
      </c>
      <c r="G12" s="3">
        <v>2600254.28552724</v>
      </c>
      <c r="H12" s="2">
        <f t="shared" si="2"/>
        <v>42.3458959824303</v>
      </c>
      <c r="I12" s="2">
        <v>42.8009416565483</v>
      </c>
      <c r="J12" s="2">
        <f t="shared" si="3"/>
        <v>0.455045674117962</v>
      </c>
      <c r="L12" s="6">
        <f t="shared" si="4"/>
        <v>16152.8031008268</v>
      </c>
      <c r="M12" s="3">
        <v>24550.0630000913</v>
      </c>
      <c r="N12" s="3">
        <v>9985.1676776257</v>
      </c>
      <c r="O12" s="3">
        <v>15465.3346417925</v>
      </c>
      <c r="P12" s="3">
        <v>23966.156</v>
      </c>
      <c r="Q12" s="3">
        <v>9854.208</v>
      </c>
      <c r="R12" s="8">
        <f t="shared" si="0"/>
        <v>687.468459034346</v>
      </c>
      <c r="S12" s="8">
        <f t="shared" si="1"/>
        <v>583.907000091302</v>
      </c>
      <c r="T12" s="8">
        <f t="shared" si="1"/>
        <v>130.9596776257</v>
      </c>
      <c r="U12" s="10"/>
      <c r="V12" s="10"/>
    </row>
    <row r="13" ht="19.5" customHeight="1" spans="1:22">
      <c r="A13" s="2" t="s">
        <v>624</v>
      </c>
      <c r="B13" s="3">
        <v>18255.0106918803</v>
      </c>
      <c r="C13" s="3">
        <v>26226.296</v>
      </c>
      <c r="D13" s="3">
        <v>11872.07</v>
      </c>
      <c r="E13" s="3">
        <v>1354357.01758571</v>
      </c>
      <c r="F13" s="3">
        <v>602246.371130111</v>
      </c>
      <c r="G13" s="3">
        <v>752110.6464556</v>
      </c>
      <c r="H13" s="2">
        <f t="shared" si="2"/>
        <v>44.4673275443783</v>
      </c>
      <c r="I13" s="2">
        <v>45.1842933218838</v>
      </c>
      <c r="J13" s="2">
        <f t="shared" si="3"/>
        <v>0.716965777505486</v>
      </c>
      <c r="L13" s="6">
        <f t="shared" si="4"/>
        <v>18255.0106918803</v>
      </c>
      <c r="M13" s="3">
        <v>26226.296</v>
      </c>
      <c r="N13" s="3">
        <v>11872.07</v>
      </c>
      <c r="O13" s="3">
        <v>18255.0106918803</v>
      </c>
      <c r="P13" s="3">
        <v>26226.296</v>
      </c>
      <c r="Q13" s="3">
        <v>11872.07</v>
      </c>
      <c r="R13" s="8">
        <f t="shared" si="0"/>
        <v>0</v>
      </c>
      <c r="S13" s="8">
        <f t="shared" si="1"/>
        <v>0</v>
      </c>
      <c r="T13" s="8">
        <f t="shared" si="1"/>
        <v>0</v>
      </c>
      <c r="U13" s="10"/>
      <c r="V13" s="10"/>
    </row>
    <row r="14" ht="19.5" customHeight="1" spans="1:22">
      <c r="A14" s="2" t="s">
        <v>625</v>
      </c>
      <c r="B14" s="3">
        <v>16443.5673001378</v>
      </c>
      <c r="C14" s="3">
        <v>24167.554</v>
      </c>
      <c r="D14" s="3">
        <v>10069.758</v>
      </c>
      <c r="E14" s="3">
        <v>3956711.05170895</v>
      </c>
      <c r="F14" s="3">
        <v>1788883.99997704</v>
      </c>
      <c r="G14" s="3">
        <v>2167827.0517319</v>
      </c>
      <c r="H14" s="2">
        <f t="shared" si="2"/>
        <v>45.2113883626756</v>
      </c>
      <c r="I14" s="2">
        <v>45.918971372315</v>
      </c>
      <c r="J14" s="2">
        <f t="shared" si="3"/>
        <v>0.707583009639386</v>
      </c>
      <c r="L14" s="6">
        <f t="shared" si="4"/>
        <v>16443.5673001377</v>
      </c>
      <c r="M14" s="3">
        <v>24167.554</v>
      </c>
      <c r="N14" s="3">
        <v>10069.758</v>
      </c>
      <c r="O14" s="3">
        <v>16443.5673001378</v>
      </c>
      <c r="P14" s="3">
        <v>24167.554</v>
      </c>
      <c r="Q14" s="3">
        <v>10069.758</v>
      </c>
      <c r="R14" s="8">
        <f t="shared" si="0"/>
        <v>-8.00355337560177e-11</v>
      </c>
      <c r="S14" s="8">
        <f t="shared" si="1"/>
        <v>0</v>
      </c>
      <c r="T14" s="8">
        <f t="shared" si="1"/>
        <v>0</v>
      </c>
      <c r="U14" s="10"/>
      <c r="V14" s="10"/>
    </row>
    <row r="15" ht="19.5" customHeight="1" spans="1:22">
      <c r="A15" s="2" t="s">
        <v>626</v>
      </c>
      <c r="B15" s="3">
        <v>14094.6800101627</v>
      </c>
      <c r="C15" s="3">
        <v>23495.63</v>
      </c>
      <c r="D15" s="3">
        <v>9001.448</v>
      </c>
      <c r="E15" s="3">
        <v>7848475.85368955</v>
      </c>
      <c r="F15" s="3">
        <v>2757941.66576634</v>
      </c>
      <c r="G15" s="3">
        <v>5090534.18792321</v>
      </c>
      <c r="H15" s="2">
        <f t="shared" si="2"/>
        <v>35.1398375580125</v>
      </c>
      <c r="I15" s="2">
        <v>35.9000266128602</v>
      </c>
      <c r="J15" s="2">
        <f t="shared" si="3"/>
        <v>0.760189054847736</v>
      </c>
      <c r="L15" s="6">
        <f t="shared" si="4"/>
        <v>14094.6800101627</v>
      </c>
      <c r="M15" s="3">
        <v>23495.63</v>
      </c>
      <c r="N15" s="3">
        <v>9001.448</v>
      </c>
      <c r="O15" s="3">
        <v>14094.6800101627</v>
      </c>
      <c r="P15" s="3">
        <v>23495.63</v>
      </c>
      <c r="Q15" s="3">
        <v>9001.448</v>
      </c>
      <c r="R15" s="8">
        <f t="shared" si="0"/>
        <v>-1.63709046319127e-11</v>
      </c>
      <c r="S15" s="8">
        <f t="shared" si="1"/>
        <v>0</v>
      </c>
      <c r="T15" s="8">
        <f t="shared" si="1"/>
        <v>0</v>
      </c>
      <c r="U15" s="10"/>
      <c r="V15" s="10"/>
    </row>
    <row r="16" ht="19.5" customHeight="1" spans="1:22">
      <c r="A16" s="2" t="s">
        <v>627</v>
      </c>
      <c r="B16" s="3">
        <v>14222.1923464302</v>
      </c>
      <c r="C16" s="3">
        <v>23630.457</v>
      </c>
      <c r="D16" s="3">
        <v>9140.204</v>
      </c>
      <c r="E16" s="3">
        <v>5504253.30573984</v>
      </c>
      <c r="F16" s="3">
        <v>1930439.11349028</v>
      </c>
      <c r="G16" s="3">
        <v>3573814.19224956</v>
      </c>
      <c r="H16" s="2">
        <f t="shared" si="2"/>
        <v>35.0717709789485</v>
      </c>
      <c r="I16" s="2">
        <v>35.8225133641308</v>
      </c>
      <c r="J16" s="2">
        <f t="shared" si="3"/>
        <v>0.750742385182271</v>
      </c>
      <c r="L16" s="6">
        <f t="shared" si="4"/>
        <v>14222.1923464302</v>
      </c>
      <c r="M16" s="3">
        <v>23630.457</v>
      </c>
      <c r="N16" s="3">
        <v>9140.204</v>
      </c>
      <c r="O16" s="3">
        <v>14222.1923464302</v>
      </c>
      <c r="P16" s="3">
        <v>23630.457</v>
      </c>
      <c r="Q16" s="3">
        <v>9140.204</v>
      </c>
      <c r="R16" s="8">
        <f t="shared" si="0"/>
        <v>1.81898940354586e-11</v>
      </c>
      <c r="S16" s="8">
        <f t="shared" si="1"/>
        <v>0</v>
      </c>
      <c r="T16" s="8">
        <f t="shared" si="1"/>
        <v>0</v>
      </c>
      <c r="U16" s="10"/>
      <c r="V16" s="10"/>
    </row>
    <row r="17" ht="19.5" customHeight="1" spans="1:22">
      <c r="A17" s="5" t="s">
        <v>628</v>
      </c>
      <c r="B17" s="3">
        <v>14569.6377043102</v>
      </c>
      <c r="C17" s="3">
        <v>22842.8345981184</v>
      </c>
      <c r="D17" s="3">
        <v>9196.93881626545</v>
      </c>
      <c r="E17" s="3">
        <v>4698725.03996236</v>
      </c>
      <c r="F17" s="3">
        <v>1849994.69444912</v>
      </c>
      <c r="G17" s="3">
        <v>2848730.34551324</v>
      </c>
      <c r="H17" s="2">
        <f t="shared" si="2"/>
        <v>39.3722696841171</v>
      </c>
      <c r="I17" s="2">
        <v>39.7951607971497</v>
      </c>
      <c r="J17" s="2">
        <f t="shared" si="3"/>
        <v>0.422891113032584</v>
      </c>
      <c r="L17" s="6">
        <f t="shared" si="4"/>
        <v>14569.6377043102</v>
      </c>
      <c r="M17" s="3">
        <v>22842.8345981184</v>
      </c>
      <c r="N17" s="3">
        <v>9196.93881626545</v>
      </c>
      <c r="O17" s="3">
        <v>14206.4246495519</v>
      </c>
      <c r="P17" s="3">
        <v>22238.19</v>
      </c>
      <c r="Q17" s="3">
        <v>9074.265</v>
      </c>
      <c r="R17" s="8">
        <f t="shared" si="0"/>
        <v>363.213054758256</v>
      </c>
      <c r="S17" s="8">
        <f t="shared" si="1"/>
        <v>604.644598118401</v>
      </c>
      <c r="T17" s="8">
        <f t="shared" si="1"/>
        <v>122.673816265451</v>
      </c>
      <c r="U17" s="10"/>
      <c r="V17" s="10"/>
    </row>
    <row r="18" ht="19.5" customHeight="1" spans="1:22">
      <c r="A18" s="2" t="s">
        <v>629</v>
      </c>
      <c r="B18" s="3">
        <v>14201.6765377489</v>
      </c>
      <c r="C18" s="3">
        <v>23120.472</v>
      </c>
      <c r="D18" s="3">
        <v>9738.162</v>
      </c>
      <c r="E18" s="3">
        <v>5021556.79486202</v>
      </c>
      <c r="F18" s="3">
        <v>1674882.12094911</v>
      </c>
      <c r="G18" s="3">
        <v>3346674.67391291</v>
      </c>
      <c r="H18" s="2">
        <f t="shared" si="2"/>
        <v>33.3538420328696</v>
      </c>
      <c r="I18" s="2">
        <v>34.1114116707129</v>
      </c>
      <c r="J18" s="2">
        <f t="shared" si="3"/>
        <v>0.757569637843254</v>
      </c>
      <c r="L18" s="6">
        <f t="shared" si="4"/>
        <v>14201.6765377489</v>
      </c>
      <c r="M18" s="3">
        <v>23120.472</v>
      </c>
      <c r="N18" s="3">
        <v>9738.162</v>
      </c>
      <c r="O18" s="3">
        <v>14201.6765377489</v>
      </c>
      <c r="P18" s="3">
        <v>23120.472</v>
      </c>
      <c r="Q18" s="3">
        <v>9738.162</v>
      </c>
      <c r="R18" s="8">
        <f t="shared" si="0"/>
        <v>2.00088834390044e-11</v>
      </c>
      <c r="S18" s="8">
        <f t="shared" si="1"/>
        <v>0</v>
      </c>
      <c r="T18" s="8">
        <f t="shared" si="1"/>
        <v>0</v>
      </c>
      <c r="U18" s="10"/>
      <c r="V18" s="10"/>
    </row>
    <row r="19" ht="19.5" customHeight="1" spans="1:22">
      <c r="A19" s="2" t="s">
        <v>630</v>
      </c>
      <c r="B19" s="3">
        <v>17577.3382535885</v>
      </c>
      <c r="C19" s="3">
        <v>24279.255</v>
      </c>
      <c r="D19" s="3">
        <v>11511.207</v>
      </c>
      <c r="E19" s="3">
        <v>1416511.36890069</v>
      </c>
      <c r="F19" s="3">
        <v>672988.062541108</v>
      </c>
      <c r="G19" s="3">
        <v>743523.306359578</v>
      </c>
      <c r="H19" s="2">
        <f t="shared" si="2"/>
        <v>47.5102478749177</v>
      </c>
      <c r="I19" s="2">
        <v>48.0012461044524</v>
      </c>
      <c r="J19" s="2">
        <f t="shared" si="3"/>
        <v>0.490998229534675</v>
      </c>
      <c r="L19" s="6">
        <f t="shared" si="4"/>
        <v>17577.3382535884</v>
      </c>
      <c r="M19" s="3">
        <v>24279.255</v>
      </c>
      <c r="N19" s="3">
        <v>11511.207</v>
      </c>
      <c r="O19" s="3">
        <v>17577.3382535885</v>
      </c>
      <c r="P19" s="3">
        <v>24279.255</v>
      </c>
      <c r="Q19" s="3">
        <v>11511.207</v>
      </c>
      <c r="R19" s="8">
        <f t="shared" si="0"/>
        <v>-5.45696821063757e-11</v>
      </c>
      <c r="S19" s="8">
        <f t="shared" si="1"/>
        <v>0</v>
      </c>
      <c r="T19" s="8">
        <f t="shared" si="1"/>
        <v>0</v>
      </c>
      <c r="U19" s="10"/>
      <c r="V19" s="10"/>
    </row>
    <row r="20" ht="19.5" customHeight="1" spans="1:22">
      <c r="A20" s="2" t="s">
        <v>631</v>
      </c>
      <c r="B20" s="3">
        <v>19929.6519244193</v>
      </c>
      <c r="C20" s="3">
        <v>28602.432</v>
      </c>
      <c r="D20" s="3">
        <v>12308.594</v>
      </c>
      <c r="E20" s="3">
        <v>2551644.80872306</v>
      </c>
      <c r="F20" s="3">
        <v>1193471.59888433</v>
      </c>
      <c r="G20" s="3">
        <v>1358173.20983873</v>
      </c>
      <c r="H20" s="2">
        <f t="shared" si="2"/>
        <v>46.7726383705257</v>
      </c>
      <c r="I20" s="2">
        <v>47.5320401496289</v>
      </c>
      <c r="J20" s="2">
        <f t="shared" si="3"/>
        <v>0.759401779103165</v>
      </c>
      <c r="L20" s="6">
        <f t="shared" si="4"/>
        <v>19929.6519244193</v>
      </c>
      <c r="M20" s="3">
        <v>28602.432</v>
      </c>
      <c r="N20" s="3">
        <v>12308.594</v>
      </c>
      <c r="O20" s="3">
        <v>19929.6519244193</v>
      </c>
      <c r="P20" s="3">
        <v>28602.432</v>
      </c>
      <c r="Q20" s="3">
        <v>12308.594</v>
      </c>
      <c r="R20" s="8">
        <f t="shared" si="0"/>
        <v>0</v>
      </c>
      <c r="S20" s="8">
        <f>M20-P20</f>
        <v>0</v>
      </c>
      <c r="T20" s="8">
        <f>N20-Q20</f>
        <v>0</v>
      </c>
      <c r="U20" s="10"/>
      <c r="V20" s="10"/>
    </row>
  </sheetData>
  <mergeCells count="9">
    <mergeCell ref="H2:H3"/>
    <mergeCell ref="I2:I3"/>
    <mergeCell ref="J2:J3"/>
    <mergeCell ref="L2:N3"/>
    <mergeCell ref="O2:Q3"/>
    <mergeCell ref="R2:T3"/>
    <mergeCell ref="U5:V20"/>
    <mergeCell ref="B2:D3"/>
    <mergeCell ref="E2:G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N140"/>
  <sheetViews>
    <sheetView zoomScale="55" zoomScaleNormal="55" topLeftCell="B1" workbookViewId="0">
      <selection activeCell="AG13" sqref="AG13"/>
    </sheetView>
  </sheetViews>
  <sheetFormatPr defaultColWidth="9" defaultRowHeight="14.25"/>
  <cols>
    <col min="1" max="1" width="11.5" style="11" hidden="1" customWidth="1"/>
    <col min="2" max="2" width="11.5" style="11" customWidth="1"/>
    <col min="3" max="3" width="9.5" style="11" customWidth="1"/>
    <col min="4" max="4" width="11.25" style="11" customWidth="1"/>
    <col min="5" max="5" width="9" style="11" hidden="1" customWidth="1"/>
    <col min="6" max="7" width="9" style="11"/>
    <col min="8" max="8" width="7.88333333333333" style="11" customWidth="1"/>
    <col min="9" max="9" width="7.88333333333333" style="11" hidden="1" customWidth="1"/>
    <col min="10" max="10" width="9" style="11"/>
    <col min="11" max="11" width="12.6333333333333" style="11" customWidth="1"/>
    <col min="12" max="12" width="9.13333333333333" style="11" customWidth="1"/>
    <col min="13" max="13" width="8.88333333333333" style="11" hidden="1" customWidth="1"/>
    <col min="14" max="14" width="9.25" style="11" customWidth="1"/>
    <col min="15" max="16" width="9" style="11"/>
    <col min="17" max="17" width="6.75" style="11" customWidth="1"/>
    <col min="18" max="18" width="7.63333333333333" style="11" customWidth="1"/>
    <col min="19" max="19" width="9.5" style="11" hidden="1" customWidth="1"/>
    <col min="20" max="20" width="9.75" style="11" customWidth="1"/>
    <col min="21" max="21" width="11.25" style="11" customWidth="1"/>
    <col min="22" max="22" width="8.5" style="11" customWidth="1"/>
    <col min="23" max="23" width="8.88333333333333" style="11" hidden="1" customWidth="1"/>
    <col min="24" max="24" width="8.88333333333333" style="11" customWidth="1"/>
    <col min="25" max="25" width="9.38333333333333" style="11" customWidth="1"/>
    <col min="26" max="26" width="9" style="11"/>
    <col min="27" max="27" width="7.5" style="11" customWidth="1"/>
    <col min="28" max="28" width="7.13333333333333" style="11" customWidth="1"/>
    <col min="29" max="29" width="7.13333333333333" style="11" hidden="1" customWidth="1"/>
    <col min="30" max="30" width="9.63333333333333" style="11" customWidth="1"/>
    <col min="31" max="31" width="11.3833333333333" style="11" customWidth="1"/>
    <col min="32" max="32" width="11.25" style="11" customWidth="1"/>
    <col min="33" max="33" width="9" style="11"/>
    <col min="34" max="37" width="17.8833333333333" style="11" customWidth="1"/>
    <col min="38" max="40" width="16.75" style="11" customWidth="1"/>
    <col min="41" max="16384" width="9" style="11"/>
  </cols>
  <sheetData>
    <row r="1" ht="30" customHeight="1"/>
    <row r="2" ht="58.5" customHeight="1" spans="2:32">
      <c r="B2" s="305" t="s">
        <v>595</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row>
    <row r="3" ht="33.95" customHeight="1" spans="2:32">
      <c r="B3" s="306"/>
      <c r="C3" s="307" t="s">
        <v>596</v>
      </c>
      <c r="D3" s="307"/>
      <c r="E3" s="307"/>
      <c r="F3" s="307"/>
      <c r="G3" s="307"/>
      <c r="H3" s="307"/>
      <c r="I3" s="307"/>
      <c r="J3" s="307"/>
      <c r="K3" s="322" t="s">
        <v>597</v>
      </c>
      <c r="L3" s="307"/>
      <c r="M3" s="307"/>
      <c r="N3" s="307"/>
      <c r="O3" s="307"/>
      <c r="P3" s="307"/>
      <c r="Q3" s="307"/>
      <c r="R3" s="307"/>
      <c r="S3" s="307"/>
      <c r="T3" s="307"/>
      <c r="U3" s="322" t="s">
        <v>598</v>
      </c>
      <c r="V3" s="322"/>
      <c r="W3" s="322"/>
      <c r="X3" s="322"/>
      <c r="Y3" s="322"/>
      <c r="Z3" s="322"/>
      <c r="AA3" s="322"/>
      <c r="AB3" s="322"/>
      <c r="AC3" s="322"/>
      <c r="AD3" s="322"/>
      <c r="AE3" s="344" t="s">
        <v>599</v>
      </c>
      <c r="AF3" s="345"/>
    </row>
    <row r="4" ht="33.95" customHeight="1" spans="2:40">
      <c r="B4" s="308"/>
      <c r="C4" s="309">
        <v>10163</v>
      </c>
      <c r="D4" s="310" t="e">
        <f>C6-C4</f>
        <v>#REF!</v>
      </c>
      <c r="E4" s="309" t="s">
        <v>600</v>
      </c>
      <c r="F4" s="309" t="s">
        <v>600</v>
      </c>
      <c r="G4" s="318" t="s">
        <v>601</v>
      </c>
      <c r="H4" s="318"/>
      <c r="I4" s="318"/>
      <c r="J4" s="318"/>
      <c r="K4" s="309">
        <v>14541.8</v>
      </c>
      <c r="L4" s="310" t="e">
        <f>K6-K4</f>
        <v>#REF!</v>
      </c>
      <c r="M4" s="309" t="s">
        <v>600</v>
      </c>
      <c r="N4" s="309" t="s">
        <v>600</v>
      </c>
      <c r="O4" s="328"/>
      <c r="P4" s="329">
        <v>8.7</v>
      </c>
      <c r="Q4" s="332" t="e">
        <f>P6-P4</f>
        <v>#REF!</v>
      </c>
      <c r="R4" s="333" t="s">
        <v>601</v>
      </c>
      <c r="S4" s="334"/>
      <c r="T4" s="335"/>
      <c r="U4" s="339">
        <v>6263.5</v>
      </c>
      <c r="V4" s="340" t="e">
        <f>U6-U4</f>
        <v>#REF!</v>
      </c>
      <c r="W4" s="309" t="s">
        <v>600</v>
      </c>
      <c r="X4" s="309" t="s">
        <v>600</v>
      </c>
      <c r="Y4" s="328"/>
      <c r="Z4" s="333">
        <v>9.4</v>
      </c>
      <c r="AA4" s="310" t="e">
        <f>Z6-Z4</f>
        <v>#REF!</v>
      </c>
      <c r="AB4" s="333" t="s">
        <v>601</v>
      </c>
      <c r="AC4" s="334"/>
      <c r="AD4" s="335"/>
      <c r="AE4" s="346"/>
      <c r="AF4" s="347"/>
      <c r="AH4" s="352" t="s">
        <v>602</v>
      </c>
      <c r="AI4" s="352"/>
      <c r="AJ4" s="352"/>
      <c r="AL4" s="354" t="s">
        <v>603</v>
      </c>
      <c r="AM4" s="354"/>
      <c r="AN4" s="354"/>
    </row>
    <row r="5" s="303" customFormat="1" ht="40.5" customHeight="1" spans="2:36">
      <c r="B5" s="308"/>
      <c r="C5" s="311" t="s">
        <v>604</v>
      </c>
      <c r="D5" s="312" t="s">
        <v>605</v>
      </c>
      <c r="E5" s="311" t="s">
        <v>606</v>
      </c>
      <c r="F5" s="311" t="s">
        <v>607</v>
      </c>
      <c r="G5" s="319" t="s">
        <v>608</v>
      </c>
      <c r="H5" s="312" t="s">
        <v>605</v>
      </c>
      <c r="I5" s="311">
        <v>2016.1</v>
      </c>
      <c r="J5" s="311" t="s">
        <v>607</v>
      </c>
      <c r="K5" s="311" t="s">
        <v>604</v>
      </c>
      <c r="L5" s="312" t="s">
        <v>605</v>
      </c>
      <c r="M5" s="311">
        <v>2016.1</v>
      </c>
      <c r="N5" s="311" t="s">
        <v>607</v>
      </c>
      <c r="O5" s="311" t="s">
        <v>609</v>
      </c>
      <c r="P5" s="319" t="s">
        <v>608</v>
      </c>
      <c r="Q5" s="319"/>
      <c r="R5" s="312" t="s">
        <v>605</v>
      </c>
      <c r="S5" s="312">
        <v>2016.1</v>
      </c>
      <c r="T5" s="311" t="s">
        <v>607</v>
      </c>
      <c r="U5" s="311" t="s">
        <v>604</v>
      </c>
      <c r="V5" s="312" t="s">
        <v>605</v>
      </c>
      <c r="W5" s="311">
        <v>2016.1</v>
      </c>
      <c r="X5" s="311" t="s">
        <v>607</v>
      </c>
      <c r="Y5" s="311" t="s">
        <v>609</v>
      </c>
      <c r="Z5" s="319" t="s">
        <v>608</v>
      </c>
      <c r="AA5" s="319"/>
      <c r="AB5" s="312" t="s">
        <v>605</v>
      </c>
      <c r="AC5" s="312">
        <v>2016.1</v>
      </c>
      <c r="AD5" s="311" t="s">
        <v>607</v>
      </c>
      <c r="AE5" s="312" t="s">
        <v>610</v>
      </c>
      <c r="AF5" s="348" t="s">
        <v>611</v>
      </c>
      <c r="AH5" s="303" t="s">
        <v>612</v>
      </c>
      <c r="AI5" s="303" t="s">
        <v>613</v>
      </c>
      <c r="AJ5" s="303" t="s">
        <v>614</v>
      </c>
    </row>
    <row r="6" s="304" customFormat="1" ht="37.5" customHeight="1" spans="2:40">
      <c r="B6" s="313" t="s">
        <v>615</v>
      </c>
      <c r="C6" s="314" t="e">
        <f>SUMPRODUCT(C7:C22,AH7:AH22)/AH6</f>
        <v>#REF!</v>
      </c>
      <c r="D6" s="314"/>
      <c r="E6" s="314"/>
      <c r="F6" s="314"/>
      <c r="G6" s="320" t="e">
        <f>C6/AL6*100-100</f>
        <v>#REF!</v>
      </c>
      <c r="H6" s="314"/>
      <c r="I6" s="323"/>
      <c r="J6" s="324"/>
      <c r="K6" s="325" t="e">
        <f>SUMPRODUCT(K7:K22,AI7:AI22)/AI6</f>
        <v>#REF!</v>
      </c>
      <c r="L6" s="326"/>
      <c r="M6" s="314"/>
      <c r="N6" s="314"/>
      <c r="O6" s="321" t="e">
        <f>K6-VLOOKUP(B6,#REF!,3,FALSE)</f>
        <v>#REF!</v>
      </c>
      <c r="P6" s="330" t="e">
        <f>SUMPRODUCT(P7:P22,AI7:AI22)/AI6</f>
        <v>#REF!</v>
      </c>
      <c r="Q6" s="336"/>
      <c r="R6" s="337"/>
      <c r="S6" s="337"/>
      <c r="T6" s="314"/>
      <c r="U6" s="341" t="e">
        <f>SUMPRODUCT(U7:U22,AJ7:AJ22)/AJ6</f>
        <v>#REF!</v>
      </c>
      <c r="V6" s="324"/>
      <c r="W6" s="314"/>
      <c r="X6" s="314"/>
      <c r="Y6" s="343" t="e">
        <f>U6-VLOOKUP(B6,#REF!,7,FALSE)</f>
        <v>#REF!</v>
      </c>
      <c r="Z6" s="337" t="e">
        <f>SUMPRODUCT(Z7:Z22,AJ7:AJ22)/AJ6</f>
        <v>#REF!</v>
      </c>
      <c r="AA6" s="341"/>
      <c r="AB6" s="337"/>
      <c r="AC6" s="337"/>
      <c r="AD6" s="337"/>
      <c r="AE6" s="349" t="e">
        <f>VLOOKUP(B6,#REF!,5,FALSE)</f>
        <v>#REF!</v>
      </c>
      <c r="AF6" s="350" t="e">
        <f>VLOOKUP(B6,#REF!,9,FALSE)</f>
        <v>#REF!</v>
      </c>
      <c r="AH6" s="353" t="e">
        <f>VLOOKUP(B6,#REF!,10,0)</f>
        <v>#REF!</v>
      </c>
      <c r="AI6" s="353" t="e">
        <f>VLOOKUP(B6,#REF!,11,0)</f>
        <v>#REF!</v>
      </c>
      <c r="AJ6" s="353" t="e">
        <f>VLOOKUP(B6,#REF!,12,0)</f>
        <v>#REF!</v>
      </c>
      <c r="AK6" s="353" t="e">
        <f t="shared" ref="AK6:AK13" si="0">AI6/AH6*100</f>
        <v>#REF!</v>
      </c>
      <c r="AL6" s="355" t="e">
        <f>VLOOKUP(B6,#REF!,9,0)</f>
        <v>#REF!</v>
      </c>
      <c r="AM6" s="355" t="e">
        <f>VLOOKUP(B6,#REF!,10,0)</f>
        <v>#REF!</v>
      </c>
      <c r="AN6" s="355" t="e">
        <f>VLOOKUP(B6,#REF!,11,0)</f>
        <v>#REF!</v>
      </c>
    </row>
    <row r="7" ht="37.5" customHeight="1" spans="1:40">
      <c r="A7" s="11">
        <v>1</v>
      </c>
      <c r="B7" s="315" t="s">
        <v>616</v>
      </c>
      <c r="C7" s="316" t="e">
        <f t="shared" ref="C7:C22" si="1">(K7*AI7+U7*AJ7)/AH7</f>
        <v>#REF!</v>
      </c>
      <c r="D7" s="316" t="e">
        <f>RANK(C7,$C$7:$C$22)</f>
        <v>#REF!</v>
      </c>
      <c r="E7" s="316">
        <v>2</v>
      </c>
      <c r="F7" s="321" t="e">
        <f>E7-D7</f>
        <v>#REF!</v>
      </c>
      <c r="G7" s="320" t="e">
        <f>C7/AL7*100-100</f>
        <v>#REF!</v>
      </c>
      <c r="H7" s="314" t="e">
        <f>RANK(G7,$G$7:$G$22)</f>
        <v>#REF!</v>
      </c>
      <c r="I7" s="314" t="e">
        <f>VLOOKUP(B7,#REF!,5,0)</f>
        <v>#REF!</v>
      </c>
      <c r="J7" s="327" t="e">
        <f>VLOOKUP(B7,#REF!,9,0)-H7</f>
        <v>#REF!</v>
      </c>
      <c r="K7" s="316" t="e">
        <f>AM7*('综合表 (2)'!P7/100+1)</f>
        <v>#REF!</v>
      </c>
      <c r="L7" s="316" t="e">
        <f>RANK(K7,K$7:K$22)</f>
        <v>#REF!</v>
      </c>
      <c r="M7" s="321">
        <v>2</v>
      </c>
      <c r="N7" s="321" t="e">
        <f>M7-L7</f>
        <v>#REF!</v>
      </c>
      <c r="O7" s="321" t="e">
        <f>K7-VLOOKUP(B7,#REF!,3,FALSE)</f>
        <v>#REF!</v>
      </c>
      <c r="P7" s="331">
        <v>9.6</v>
      </c>
      <c r="Q7" s="338">
        <f>RANK(P7,P$7:P$22)</f>
        <v>4</v>
      </c>
      <c r="R7" s="314" t="e">
        <f>VLOOKUP(B7,#REF!,23,0)</f>
        <v>#REF!</v>
      </c>
      <c r="S7" s="314">
        <v>4</v>
      </c>
      <c r="T7" s="327" t="e">
        <f>S7-R7</f>
        <v>#REF!</v>
      </c>
      <c r="U7" s="326" t="e">
        <f>AN7*('综合表 (2)'!Z7/100+1)</f>
        <v>#REF!</v>
      </c>
      <c r="V7" s="316" t="e">
        <f>RANK(U7,U$7:U$22)</f>
        <v>#REF!</v>
      </c>
      <c r="W7" s="342">
        <v>3</v>
      </c>
      <c r="X7" s="342" t="e">
        <f>W7-V7</f>
        <v>#REF!</v>
      </c>
      <c r="Y7" s="343" t="e">
        <f>U7-VLOOKUP(B7,#REF!,7,FALSE)</f>
        <v>#REF!</v>
      </c>
      <c r="Z7" s="331">
        <v>10.5</v>
      </c>
      <c r="AA7" s="338" t="e">
        <f>RANK(Z7,Z$7:Z$22)-AB7</f>
        <v>#REF!</v>
      </c>
      <c r="AB7" s="314" t="e">
        <f>VLOOKUP(B7,#REF!,19,0)</f>
        <v>#REF!</v>
      </c>
      <c r="AC7" s="314" t="e">
        <f>VLOOKUP(B7,#REF!,13,0)</f>
        <v>#REF!</v>
      </c>
      <c r="AD7" s="327" t="e">
        <f>VLOOKUP(B7,#REF!,13,0)-AB7</f>
        <v>#REF!</v>
      </c>
      <c r="AE7" s="320" t="e">
        <f>VLOOKUP(B7,#REF!,5,FALSE)</f>
        <v>#REF!</v>
      </c>
      <c r="AF7" s="351" t="e">
        <f>VLOOKUP(B7,#REF!,9,FALSE)</f>
        <v>#REF!</v>
      </c>
      <c r="AH7" s="353" t="e">
        <f>VLOOKUP(B7,#REF!,10,0)</f>
        <v>#REF!</v>
      </c>
      <c r="AI7" s="353" t="e">
        <f>VLOOKUP(B7,#REF!,11,0)</f>
        <v>#REF!</v>
      </c>
      <c r="AJ7" s="353" t="e">
        <f>VLOOKUP(B7,#REF!,12,0)</f>
        <v>#REF!</v>
      </c>
      <c r="AK7" s="356" t="e">
        <f t="shared" si="0"/>
        <v>#REF!</v>
      </c>
      <c r="AL7" s="355" t="e">
        <f>VLOOKUP(B7,#REF!,9,0)</f>
        <v>#REF!</v>
      </c>
      <c r="AM7" s="355" t="e">
        <f>VLOOKUP(B7,#REF!,10,0)</f>
        <v>#REF!</v>
      </c>
      <c r="AN7" s="355" t="e">
        <f>VLOOKUP(B7,#REF!,11,0)</f>
        <v>#REF!</v>
      </c>
    </row>
    <row r="8" ht="37.5" customHeight="1" spans="1:40">
      <c r="A8" s="11">
        <v>2</v>
      </c>
      <c r="B8" s="315" t="s">
        <v>617</v>
      </c>
      <c r="C8" s="316" t="e">
        <f t="shared" si="1"/>
        <v>#REF!</v>
      </c>
      <c r="D8" s="316" t="e">
        <f t="shared" ref="D8:D22" si="2">RANK(C8,$C$7:$C$22)</f>
        <v>#REF!</v>
      </c>
      <c r="E8" s="316">
        <v>3</v>
      </c>
      <c r="F8" s="321" t="e">
        <f t="shared" ref="F8:F22" si="3">E8-D8</f>
        <v>#REF!</v>
      </c>
      <c r="G8" s="320" t="e">
        <f t="shared" ref="G8:G22" si="4">C8/AL8*100-100</f>
        <v>#REF!</v>
      </c>
      <c r="H8" s="314" t="e">
        <f t="shared" ref="H8:H22" si="5">RANK(G8,$G$7:$G$22)</f>
        <v>#REF!</v>
      </c>
      <c r="I8" s="314" t="e">
        <f>VLOOKUP(B8,#REF!,5,0)</f>
        <v>#REF!</v>
      </c>
      <c r="J8" s="327" t="e">
        <f>VLOOKUP(B8,#REF!,9,0)-H8</f>
        <v>#REF!</v>
      </c>
      <c r="K8" s="316" t="e">
        <f>AM8*('综合表 (2)'!P8/100+1)</f>
        <v>#REF!</v>
      </c>
      <c r="L8" s="316" t="e">
        <f t="shared" ref="L8:L22" si="6">RANK(K8,K$7:K$22)</f>
        <v>#REF!</v>
      </c>
      <c r="M8" s="321">
        <v>3</v>
      </c>
      <c r="N8" s="321" t="e">
        <f t="shared" ref="N8:N22" si="7">M8-L8</f>
        <v>#REF!</v>
      </c>
      <c r="O8" s="321" t="e">
        <f>K8-VLOOKUP(B8,#REF!,3,FALSE)</f>
        <v>#REF!</v>
      </c>
      <c r="P8" s="331">
        <v>9.8</v>
      </c>
      <c r="Q8" s="338">
        <f t="shared" ref="Q8:Q22" si="8">RANK(P8,P$7:P$22)</f>
        <v>2</v>
      </c>
      <c r="R8" s="314" t="e">
        <f>VLOOKUP(B8,#REF!,23,0)</f>
        <v>#REF!</v>
      </c>
      <c r="S8" s="314">
        <v>3</v>
      </c>
      <c r="T8" s="327" t="e">
        <f t="shared" ref="T8:T22" si="9">S8-R8</f>
        <v>#REF!</v>
      </c>
      <c r="U8" s="326" t="e">
        <f>AN8*('综合表 (2)'!Z8/100+1)</f>
        <v>#REF!</v>
      </c>
      <c r="V8" s="316" t="e">
        <f t="shared" ref="V8:V22" si="10">RANK(U8,U$7:U$22)</f>
        <v>#REF!</v>
      </c>
      <c r="W8" s="342">
        <v>2</v>
      </c>
      <c r="X8" s="342" t="e">
        <f t="shared" ref="X8:X22" si="11">W8-V8</f>
        <v>#REF!</v>
      </c>
      <c r="Y8" s="343" t="e">
        <f>U8-VLOOKUP(B8,#REF!,7,FALSE)</f>
        <v>#REF!</v>
      </c>
      <c r="Z8" s="331">
        <v>9.5</v>
      </c>
      <c r="AA8" s="338" t="e">
        <f t="shared" ref="AA8:AA22" si="12">RANK(Z8,Z$7:Z$22)-AB8</f>
        <v>#REF!</v>
      </c>
      <c r="AB8" s="314" t="e">
        <f>VLOOKUP(B8,#REF!,19,0)</f>
        <v>#REF!</v>
      </c>
      <c r="AC8" s="314" t="e">
        <f>VLOOKUP(B8,#REF!,13,0)</f>
        <v>#REF!</v>
      </c>
      <c r="AD8" s="327" t="e">
        <f>VLOOKUP(B8,#REF!,13,0)-AB8</f>
        <v>#REF!</v>
      </c>
      <c r="AE8" s="320" t="e">
        <f>VLOOKUP(B8,#REF!,5,FALSE)</f>
        <v>#REF!</v>
      </c>
      <c r="AF8" s="351" t="e">
        <f>VLOOKUP(B8,#REF!,9,FALSE)</f>
        <v>#REF!</v>
      </c>
      <c r="AH8" s="353" t="e">
        <f>VLOOKUP(B8,#REF!,10,0)</f>
        <v>#REF!</v>
      </c>
      <c r="AI8" s="353" t="e">
        <f>VLOOKUP(B8,#REF!,11,0)</f>
        <v>#REF!</v>
      </c>
      <c r="AJ8" s="353" t="e">
        <f>VLOOKUP(B8,#REF!,12,0)</f>
        <v>#REF!</v>
      </c>
      <c r="AK8" s="356" t="e">
        <f t="shared" si="0"/>
        <v>#REF!</v>
      </c>
      <c r="AL8" s="355" t="e">
        <f>VLOOKUP(B8,#REF!,9,0)</f>
        <v>#REF!</v>
      </c>
      <c r="AM8" s="355" t="e">
        <f>VLOOKUP(B8,#REF!,10,0)</f>
        <v>#REF!</v>
      </c>
      <c r="AN8" s="355" t="e">
        <f>VLOOKUP(B8,#REF!,11,0)</f>
        <v>#REF!</v>
      </c>
    </row>
    <row r="9" ht="37.5" customHeight="1" spans="1:40">
      <c r="A9" s="11">
        <v>3</v>
      </c>
      <c r="B9" s="315" t="s">
        <v>618</v>
      </c>
      <c r="C9" s="316" t="e">
        <f t="shared" si="1"/>
        <v>#REF!</v>
      </c>
      <c r="D9" s="316" t="e">
        <f t="shared" si="2"/>
        <v>#REF!</v>
      </c>
      <c r="E9" s="316">
        <v>8</v>
      </c>
      <c r="F9" s="321" t="e">
        <f t="shared" si="3"/>
        <v>#REF!</v>
      </c>
      <c r="G9" s="320" t="e">
        <f t="shared" si="4"/>
        <v>#REF!</v>
      </c>
      <c r="H9" s="314" t="e">
        <f t="shared" si="5"/>
        <v>#REF!</v>
      </c>
      <c r="I9" s="314" t="e">
        <f>VLOOKUP(B9,#REF!,5,0)</f>
        <v>#REF!</v>
      </c>
      <c r="J9" s="327" t="e">
        <f>VLOOKUP(B9,#REF!,9,0)-H9</f>
        <v>#REF!</v>
      </c>
      <c r="K9" s="316" t="e">
        <f>AM9*('综合表 (2)'!P9/100+1)</f>
        <v>#REF!</v>
      </c>
      <c r="L9" s="316" t="e">
        <f t="shared" si="6"/>
        <v>#REF!</v>
      </c>
      <c r="M9" s="321">
        <v>6</v>
      </c>
      <c r="N9" s="321" t="e">
        <f t="shared" si="7"/>
        <v>#REF!</v>
      </c>
      <c r="O9" s="321" t="e">
        <f>K9-VLOOKUP(B9,#REF!,3,FALSE)</f>
        <v>#REF!</v>
      </c>
      <c r="P9" s="331">
        <v>9.3</v>
      </c>
      <c r="Q9" s="338">
        <f t="shared" si="8"/>
        <v>6</v>
      </c>
      <c r="R9" s="314" t="e">
        <f>VLOOKUP(B9,#REF!,23,0)</f>
        <v>#REF!</v>
      </c>
      <c r="S9" s="314">
        <v>7</v>
      </c>
      <c r="T9" s="327" t="e">
        <f t="shared" si="9"/>
        <v>#REF!</v>
      </c>
      <c r="U9" s="326" t="e">
        <f>AN9*('综合表 (2)'!Z9/100+1)</f>
        <v>#REF!</v>
      </c>
      <c r="V9" s="316" t="e">
        <f t="shared" si="10"/>
        <v>#REF!</v>
      </c>
      <c r="W9" s="342">
        <v>10</v>
      </c>
      <c r="X9" s="342" t="e">
        <f t="shared" si="11"/>
        <v>#REF!</v>
      </c>
      <c r="Y9" s="343" t="e">
        <f>U9-VLOOKUP(B9,#REF!,7,FALSE)</f>
        <v>#REF!</v>
      </c>
      <c r="Z9" s="331">
        <v>10.7</v>
      </c>
      <c r="AA9" s="338" t="e">
        <f t="shared" si="12"/>
        <v>#REF!</v>
      </c>
      <c r="AB9" s="314" t="e">
        <f>VLOOKUP(B9,#REF!,19,0)</f>
        <v>#REF!</v>
      </c>
      <c r="AC9" s="314" t="e">
        <f>VLOOKUP(B9,#REF!,13,0)</f>
        <v>#REF!</v>
      </c>
      <c r="AD9" s="327" t="e">
        <f>VLOOKUP(B9,#REF!,13,0)-AB9</f>
        <v>#REF!</v>
      </c>
      <c r="AE9" s="320" t="e">
        <f>VLOOKUP(B9,#REF!,5,FALSE)</f>
        <v>#REF!</v>
      </c>
      <c r="AF9" s="351" t="e">
        <f>VLOOKUP(B9,#REF!,9,FALSE)</f>
        <v>#REF!</v>
      </c>
      <c r="AH9" s="353" t="e">
        <f>VLOOKUP(B9,#REF!,10,0)</f>
        <v>#REF!</v>
      </c>
      <c r="AI9" s="353" t="e">
        <f>VLOOKUP(B9,#REF!,11,0)</f>
        <v>#REF!</v>
      </c>
      <c r="AJ9" s="353" t="e">
        <f>VLOOKUP(B9,#REF!,12,0)</f>
        <v>#REF!</v>
      </c>
      <c r="AK9" s="356" t="e">
        <f t="shared" si="0"/>
        <v>#REF!</v>
      </c>
      <c r="AL9" s="355" t="e">
        <f>VLOOKUP(B9,#REF!,9,0)</f>
        <v>#REF!</v>
      </c>
      <c r="AM9" s="355" t="e">
        <f>VLOOKUP(B9,#REF!,10,0)</f>
        <v>#REF!</v>
      </c>
      <c r="AN9" s="355" t="e">
        <f>VLOOKUP(B9,#REF!,11,0)</f>
        <v>#REF!</v>
      </c>
    </row>
    <row r="10" ht="37.5" customHeight="1" spans="1:40">
      <c r="A10" s="11">
        <v>4</v>
      </c>
      <c r="B10" s="315" t="s">
        <v>619</v>
      </c>
      <c r="C10" s="316" t="e">
        <f t="shared" si="1"/>
        <v>#REF!</v>
      </c>
      <c r="D10" s="316" t="e">
        <f t="shared" si="2"/>
        <v>#REF!</v>
      </c>
      <c r="E10" s="316">
        <v>10</v>
      </c>
      <c r="F10" s="321" t="e">
        <f t="shared" si="3"/>
        <v>#REF!</v>
      </c>
      <c r="G10" s="320" t="e">
        <f t="shared" si="4"/>
        <v>#REF!</v>
      </c>
      <c r="H10" s="314" t="e">
        <f t="shared" si="5"/>
        <v>#REF!</v>
      </c>
      <c r="I10" s="314" t="e">
        <f>VLOOKUP(B10,#REF!,5,0)</f>
        <v>#REF!</v>
      </c>
      <c r="J10" s="327" t="e">
        <f>VLOOKUP(B10,#REF!,9,0)-H10</f>
        <v>#REF!</v>
      </c>
      <c r="K10" s="316" t="e">
        <f>AM10*('综合表 (2)'!P10/100+1)</f>
        <v>#REF!</v>
      </c>
      <c r="L10" s="316" t="e">
        <f t="shared" si="6"/>
        <v>#REF!</v>
      </c>
      <c r="M10" s="321">
        <v>10</v>
      </c>
      <c r="N10" s="321" t="e">
        <f t="shared" si="7"/>
        <v>#REF!</v>
      </c>
      <c r="O10" s="321" t="e">
        <f>K10-VLOOKUP(B10,#REF!,3,FALSE)</f>
        <v>#REF!</v>
      </c>
      <c r="P10" s="331">
        <v>7.2</v>
      </c>
      <c r="Q10" s="338">
        <f t="shared" si="8"/>
        <v>14</v>
      </c>
      <c r="R10" s="314" t="e">
        <f>VLOOKUP(B10,#REF!,23,0)</f>
        <v>#REF!</v>
      </c>
      <c r="S10" s="314">
        <v>15</v>
      </c>
      <c r="T10" s="327" t="e">
        <f t="shared" si="9"/>
        <v>#REF!</v>
      </c>
      <c r="U10" s="326" t="e">
        <f>AN10*('综合表 (2)'!Z10/100+1)</f>
        <v>#REF!</v>
      </c>
      <c r="V10" s="316" t="e">
        <f t="shared" si="10"/>
        <v>#REF!</v>
      </c>
      <c r="W10" s="342">
        <v>11</v>
      </c>
      <c r="X10" s="342" t="e">
        <f t="shared" si="11"/>
        <v>#REF!</v>
      </c>
      <c r="Y10" s="343" t="e">
        <f>U10-VLOOKUP(B10,#REF!,7,FALSE)</f>
        <v>#REF!</v>
      </c>
      <c r="Z10" s="331">
        <v>7.9</v>
      </c>
      <c r="AA10" s="338" t="e">
        <f t="shared" si="12"/>
        <v>#REF!</v>
      </c>
      <c r="AB10" s="314" t="e">
        <f>VLOOKUP(B10,#REF!,19,0)</f>
        <v>#REF!</v>
      </c>
      <c r="AC10" s="314" t="e">
        <f>VLOOKUP(B10,#REF!,13,0)</f>
        <v>#REF!</v>
      </c>
      <c r="AD10" s="327" t="e">
        <f>VLOOKUP(B10,#REF!,13,0)-AB10</f>
        <v>#REF!</v>
      </c>
      <c r="AE10" s="320" t="e">
        <f>VLOOKUP(B10,#REF!,5,FALSE)</f>
        <v>#REF!</v>
      </c>
      <c r="AF10" s="351" t="e">
        <f>VLOOKUP(B10,#REF!,9,FALSE)</f>
        <v>#REF!</v>
      </c>
      <c r="AH10" s="353" t="e">
        <f>VLOOKUP(B10,#REF!,10,0)</f>
        <v>#REF!</v>
      </c>
      <c r="AI10" s="353" t="e">
        <f>VLOOKUP(B10,#REF!,11,0)</f>
        <v>#REF!</v>
      </c>
      <c r="AJ10" s="353" t="e">
        <f>VLOOKUP(B10,#REF!,12,0)</f>
        <v>#REF!</v>
      </c>
      <c r="AK10" s="356" t="e">
        <f t="shared" si="0"/>
        <v>#REF!</v>
      </c>
      <c r="AL10" s="355" t="e">
        <f>VLOOKUP(B10,#REF!,9,0)</f>
        <v>#REF!</v>
      </c>
      <c r="AM10" s="355" t="e">
        <f>VLOOKUP(B10,#REF!,10,0)</f>
        <v>#REF!</v>
      </c>
      <c r="AN10" s="355" t="e">
        <f>VLOOKUP(B10,#REF!,11,0)</f>
        <v>#REF!</v>
      </c>
    </row>
    <row r="11" ht="37.5" customHeight="1" spans="1:40">
      <c r="A11" s="11">
        <v>5</v>
      </c>
      <c r="B11" s="317" t="s">
        <v>620</v>
      </c>
      <c r="C11" s="316" t="e">
        <f t="shared" si="1"/>
        <v>#REF!</v>
      </c>
      <c r="D11" s="316" t="e">
        <f t="shared" si="2"/>
        <v>#REF!</v>
      </c>
      <c r="E11" s="316">
        <v>1</v>
      </c>
      <c r="F11" s="321" t="e">
        <f t="shared" si="3"/>
        <v>#REF!</v>
      </c>
      <c r="G11" s="320" t="e">
        <f t="shared" si="4"/>
        <v>#REF!</v>
      </c>
      <c r="H11" s="314" t="e">
        <f t="shared" si="5"/>
        <v>#REF!</v>
      </c>
      <c r="I11" s="314" t="e">
        <f>VLOOKUP(B11,#REF!,5,0)</f>
        <v>#REF!</v>
      </c>
      <c r="J11" s="327" t="e">
        <f>VLOOKUP(B11,#REF!,9,0)-H11</f>
        <v>#REF!</v>
      </c>
      <c r="K11" s="316" t="e">
        <f>AM11*('综合表 (2)'!P11/100+1)</f>
        <v>#REF!</v>
      </c>
      <c r="L11" s="316" t="e">
        <f t="shared" si="6"/>
        <v>#REF!</v>
      </c>
      <c r="M11" s="321">
        <v>1</v>
      </c>
      <c r="N11" s="321" t="e">
        <f t="shared" si="7"/>
        <v>#REF!</v>
      </c>
      <c r="O11" s="321" t="e">
        <f>K11-VLOOKUP(B11,#REF!,3,FALSE)</f>
        <v>#REF!</v>
      </c>
      <c r="P11" s="331">
        <v>7.2</v>
      </c>
      <c r="Q11" s="338">
        <f t="shared" si="8"/>
        <v>14</v>
      </c>
      <c r="R11" s="314" t="e">
        <f>VLOOKUP(B11,#REF!,23,0)</f>
        <v>#REF!</v>
      </c>
      <c r="S11" s="314">
        <v>14</v>
      </c>
      <c r="T11" s="327" t="e">
        <f t="shared" si="9"/>
        <v>#REF!</v>
      </c>
      <c r="U11" s="326" t="e">
        <f>AN11*('综合表 (2)'!Z11/100+1)</f>
        <v>#REF!</v>
      </c>
      <c r="V11" s="316" t="e">
        <f t="shared" si="10"/>
        <v>#REF!</v>
      </c>
      <c r="W11" s="342">
        <v>1</v>
      </c>
      <c r="X11" s="342" t="e">
        <f t="shared" si="11"/>
        <v>#REF!</v>
      </c>
      <c r="Y11" s="343" t="e">
        <f>U11-VLOOKUP(B11,#REF!,7,FALSE)</f>
        <v>#REF!</v>
      </c>
      <c r="Z11" s="331">
        <v>8.7</v>
      </c>
      <c r="AA11" s="338" t="e">
        <f t="shared" si="12"/>
        <v>#REF!</v>
      </c>
      <c r="AB11" s="314" t="e">
        <f>VLOOKUP(B11,#REF!,19,0)</f>
        <v>#REF!</v>
      </c>
      <c r="AC11" s="314" t="e">
        <f>VLOOKUP(B11,#REF!,13,0)</f>
        <v>#REF!</v>
      </c>
      <c r="AD11" s="327" t="e">
        <f>VLOOKUP(B11,#REF!,13,0)-AB11</f>
        <v>#REF!</v>
      </c>
      <c r="AE11" s="320" t="e">
        <f>VLOOKUP(B11,#REF!,5,FALSE)</f>
        <v>#REF!</v>
      </c>
      <c r="AF11" s="351" t="e">
        <f>VLOOKUP(B11,#REF!,9,FALSE)</f>
        <v>#REF!</v>
      </c>
      <c r="AH11" s="353" t="e">
        <f>VLOOKUP(B11,#REF!,10,0)</f>
        <v>#REF!</v>
      </c>
      <c r="AI11" s="353" t="e">
        <f>VLOOKUP(B11,#REF!,11,0)</f>
        <v>#REF!</v>
      </c>
      <c r="AJ11" s="353" t="e">
        <f>VLOOKUP(B11,#REF!,12,0)</f>
        <v>#REF!</v>
      </c>
      <c r="AK11" s="356" t="e">
        <f t="shared" si="0"/>
        <v>#REF!</v>
      </c>
      <c r="AL11" s="355" t="e">
        <f>VLOOKUP(B11,#REF!,9,0)</f>
        <v>#REF!</v>
      </c>
      <c r="AM11" s="355" t="e">
        <f>VLOOKUP(B11,#REF!,10,0)</f>
        <v>#REF!</v>
      </c>
      <c r="AN11" s="355" t="e">
        <f>VLOOKUP(B11,#REF!,11,0)</f>
        <v>#REF!</v>
      </c>
    </row>
    <row r="12" ht="37.5" customHeight="1" spans="1:40">
      <c r="A12" s="11">
        <v>6</v>
      </c>
      <c r="B12" s="315" t="s">
        <v>621</v>
      </c>
      <c r="C12" s="316" t="e">
        <f t="shared" si="1"/>
        <v>#REF!</v>
      </c>
      <c r="D12" s="316" t="e">
        <f t="shared" si="2"/>
        <v>#REF!</v>
      </c>
      <c r="E12" s="316">
        <v>9</v>
      </c>
      <c r="F12" s="321" t="e">
        <f t="shared" si="3"/>
        <v>#REF!</v>
      </c>
      <c r="G12" s="320" t="e">
        <f t="shared" si="4"/>
        <v>#REF!</v>
      </c>
      <c r="H12" s="314" t="e">
        <f t="shared" si="5"/>
        <v>#REF!</v>
      </c>
      <c r="I12" s="314" t="e">
        <f>VLOOKUP(B12,#REF!,5,0)</f>
        <v>#REF!</v>
      </c>
      <c r="J12" s="327" t="e">
        <f>VLOOKUP(B12,#REF!,9,0)-H12</f>
        <v>#REF!</v>
      </c>
      <c r="K12" s="316" t="e">
        <f>AM12*('综合表 (2)'!P12/100+1)</f>
        <v>#REF!</v>
      </c>
      <c r="L12" s="316" t="e">
        <f t="shared" si="6"/>
        <v>#REF!</v>
      </c>
      <c r="M12" s="321">
        <v>12</v>
      </c>
      <c r="N12" s="321" t="e">
        <f t="shared" si="7"/>
        <v>#REF!</v>
      </c>
      <c r="O12" s="321" t="e">
        <f>K12-VLOOKUP(B12,#REF!,3,FALSE)</f>
        <v>#REF!</v>
      </c>
      <c r="P12" s="331">
        <v>6.4</v>
      </c>
      <c r="Q12" s="338">
        <f t="shared" si="8"/>
        <v>16</v>
      </c>
      <c r="R12" s="314" t="e">
        <f>VLOOKUP(B12,#REF!,23,0)</f>
        <v>#REF!</v>
      </c>
      <c r="S12" s="314">
        <v>16</v>
      </c>
      <c r="T12" s="327" t="e">
        <f t="shared" si="9"/>
        <v>#REF!</v>
      </c>
      <c r="U12" s="326" t="e">
        <f>AN12*('综合表 (2)'!Z12/100+1)</f>
        <v>#REF!</v>
      </c>
      <c r="V12" s="316" t="e">
        <f t="shared" si="10"/>
        <v>#REF!</v>
      </c>
      <c r="W12" s="342">
        <v>7</v>
      </c>
      <c r="X12" s="342" t="e">
        <f t="shared" si="11"/>
        <v>#REF!</v>
      </c>
      <c r="Y12" s="343" t="e">
        <f>U12-VLOOKUP(B12,#REF!,7,FALSE)</f>
        <v>#REF!</v>
      </c>
      <c r="Z12" s="331">
        <v>8.1</v>
      </c>
      <c r="AA12" s="338" t="e">
        <f t="shared" si="12"/>
        <v>#REF!</v>
      </c>
      <c r="AB12" s="314" t="e">
        <f>VLOOKUP(B12,#REF!,19,0)</f>
        <v>#REF!</v>
      </c>
      <c r="AC12" s="314" t="e">
        <f>VLOOKUP(B12,#REF!,13,0)</f>
        <v>#REF!</v>
      </c>
      <c r="AD12" s="327" t="e">
        <f>VLOOKUP(B12,#REF!,13,0)-AB12</f>
        <v>#REF!</v>
      </c>
      <c r="AE12" s="320" t="e">
        <f>VLOOKUP(B12,#REF!,5,FALSE)</f>
        <v>#REF!</v>
      </c>
      <c r="AF12" s="351" t="e">
        <f>VLOOKUP(B12,#REF!,9,FALSE)</f>
        <v>#REF!</v>
      </c>
      <c r="AH12" s="353" t="e">
        <f>VLOOKUP(B12,#REF!,10,0)</f>
        <v>#REF!</v>
      </c>
      <c r="AI12" s="353" t="e">
        <f>VLOOKUP(B12,#REF!,11,0)</f>
        <v>#REF!</v>
      </c>
      <c r="AJ12" s="353" t="e">
        <f>VLOOKUP(B12,#REF!,12,0)</f>
        <v>#REF!</v>
      </c>
      <c r="AK12" s="356" t="e">
        <f t="shared" si="0"/>
        <v>#REF!</v>
      </c>
      <c r="AL12" s="355" t="e">
        <f>VLOOKUP(B12,#REF!,9,0)</f>
        <v>#REF!</v>
      </c>
      <c r="AM12" s="355" t="e">
        <f>VLOOKUP(B12,#REF!,10,0)</f>
        <v>#REF!</v>
      </c>
      <c r="AN12" s="355" t="e">
        <f>VLOOKUP(B12,#REF!,11,0)</f>
        <v>#REF!</v>
      </c>
    </row>
    <row r="13" ht="37.5" customHeight="1" spans="1:40">
      <c r="A13" s="11">
        <v>7</v>
      </c>
      <c r="B13" s="315" t="s">
        <v>622</v>
      </c>
      <c r="C13" s="316" t="e">
        <f t="shared" si="1"/>
        <v>#REF!</v>
      </c>
      <c r="D13" s="316" t="e">
        <f t="shared" si="2"/>
        <v>#REF!</v>
      </c>
      <c r="E13" s="316">
        <v>4</v>
      </c>
      <c r="F13" s="321" t="e">
        <f t="shared" si="3"/>
        <v>#REF!</v>
      </c>
      <c r="G13" s="320" t="e">
        <f t="shared" si="4"/>
        <v>#REF!</v>
      </c>
      <c r="H13" s="314" t="e">
        <f t="shared" si="5"/>
        <v>#REF!</v>
      </c>
      <c r="I13" s="314" t="e">
        <f>VLOOKUP(B13,#REF!,5,0)</f>
        <v>#REF!</v>
      </c>
      <c r="J13" s="327" t="e">
        <f>VLOOKUP(B13,#REF!,9,0)-H13</f>
        <v>#REF!</v>
      </c>
      <c r="K13" s="316" t="e">
        <f>AM13*('综合表 (2)'!P13/100+1)</f>
        <v>#REF!</v>
      </c>
      <c r="L13" s="316" t="e">
        <f t="shared" si="6"/>
        <v>#REF!</v>
      </c>
      <c r="M13" s="321">
        <v>4</v>
      </c>
      <c r="N13" s="321" t="e">
        <f t="shared" si="7"/>
        <v>#REF!</v>
      </c>
      <c r="O13" s="321" t="e">
        <f>K13-VLOOKUP(B13,#REF!,3,FALSE)</f>
        <v>#REF!</v>
      </c>
      <c r="P13" s="331">
        <v>9</v>
      </c>
      <c r="Q13" s="338">
        <f t="shared" si="8"/>
        <v>7</v>
      </c>
      <c r="R13" s="314" t="e">
        <f>VLOOKUP(B13,#REF!,23,0)</f>
        <v>#REF!</v>
      </c>
      <c r="S13" s="314">
        <v>8</v>
      </c>
      <c r="T13" s="327" t="e">
        <f t="shared" si="9"/>
        <v>#REF!</v>
      </c>
      <c r="U13" s="326" t="e">
        <f>AN13*('综合表 (2)'!Z13/100+1)</f>
        <v>#REF!</v>
      </c>
      <c r="V13" s="316" t="e">
        <f t="shared" si="10"/>
        <v>#REF!</v>
      </c>
      <c r="W13" s="342">
        <v>8</v>
      </c>
      <c r="X13" s="342" t="e">
        <f t="shared" si="11"/>
        <v>#REF!</v>
      </c>
      <c r="Y13" s="343" t="e">
        <f>U13-VLOOKUP(B13,#REF!,7,FALSE)</f>
        <v>#REF!</v>
      </c>
      <c r="Z13" s="331">
        <v>9.2</v>
      </c>
      <c r="AA13" s="338" t="e">
        <f t="shared" si="12"/>
        <v>#REF!</v>
      </c>
      <c r="AB13" s="314" t="e">
        <f>VLOOKUP(B13,#REF!,19,0)</f>
        <v>#REF!</v>
      </c>
      <c r="AC13" s="314" t="e">
        <f>VLOOKUP(B13,#REF!,13,0)</f>
        <v>#REF!</v>
      </c>
      <c r="AD13" s="327" t="e">
        <f>VLOOKUP(B13,#REF!,13,0)-AB13</f>
        <v>#REF!</v>
      </c>
      <c r="AE13" s="320" t="e">
        <f>VLOOKUP(B13,#REF!,5,FALSE)</f>
        <v>#REF!</v>
      </c>
      <c r="AF13" s="351" t="e">
        <f>VLOOKUP(B13,#REF!,9,FALSE)</f>
        <v>#REF!</v>
      </c>
      <c r="AH13" s="353" t="e">
        <f>VLOOKUP(B13,#REF!,10,0)</f>
        <v>#REF!</v>
      </c>
      <c r="AI13" s="353" t="e">
        <f>VLOOKUP(B13,#REF!,11,0)</f>
        <v>#REF!</v>
      </c>
      <c r="AJ13" s="353" t="e">
        <f>VLOOKUP(B13,#REF!,12,0)</f>
        <v>#REF!</v>
      </c>
      <c r="AK13" s="356" t="e">
        <f t="shared" si="0"/>
        <v>#REF!</v>
      </c>
      <c r="AL13" s="355" t="e">
        <f>VLOOKUP(B13,#REF!,9,0)</f>
        <v>#REF!</v>
      </c>
      <c r="AM13" s="355" t="e">
        <f>VLOOKUP(B13,#REF!,10,0)</f>
        <v>#REF!</v>
      </c>
      <c r="AN13" s="355" t="e">
        <f>VLOOKUP(B13,#REF!,11,0)</f>
        <v>#REF!</v>
      </c>
    </row>
    <row r="14" ht="37.5" customHeight="1" spans="1:40">
      <c r="A14" s="11">
        <v>8</v>
      </c>
      <c r="B14" s="315" t="s">
        <v>623</v>
      </c>
      <c r="C14" s="316" t="e">
        <f t="shared" si="1"/>
        <v>#REF!</v>
      </c>
      <c r="D14" s="316" t="e">
        <f t="shared" si="2"/>
        <v>#REF!</v>
      </c>
      <c r="E14" s="316">
        <v>12</v>
      </c>
      <c r="F14" s="321" t="e">
        <f t="shared" si="3"/>
        <v>#REF!</v>
      </c>
      <c r="G14" s="320" t="e">
        <f t="shared" si="4"/>
        <v>#REF!</v>
      </c>
      <c r="H14" s="314" t="e">
        <f t="shared" si="5"/>
        <v>#REF!</v>
      </c>
      <c r="I14" s="314" t="e">
        <f>VLOOKUP(B14,#REF!,5,0)</f>
        <v>#REF!</v>
      </c>
      <c r="J14" s="327" t="e">
        <f>VLOOKUP(B14,#REF!,9,0)-H14</f>
        <v>#REF!</v>
      </c>
      <c r="K14" s="316" t="e">
        <f>AM14*('综合表 (2)'!P14/100+1)</f>
        <v>#REF!</v>
      </c>
      <c r="L14" s="316" t="e">
        <f t="shared" si="6"/>
        <v>#REF!</v>
      </c>
      <c r="M14" s="321">
        <v>9</v>
      </c>
      <c r="N14" s="321" t="e">
        <f t="shared" si="7"/>
        <v>#REF!</v>
      </c>
      <c r="O14" s="321" t="e">
        <f>K14-VLOOKUP(B14,#REF!,3,FALSE)</f>
        <v>#REF!</v>
      </c>
      <c r="P14" s="331">
        <v>8.4</v>
      </c>
      <c r="Q14" s="338">
        <f t="shared" si="8"/>
        <v>10</v>
      </c>
      <c r="R14" s="314" t="e">
        <f>VLOOKUP(B14,#REF!,23,0)</f>
        <v>#REF!</v>
      </c>
      <c r="S14" s="314">
        <v>10</v>
      </c>
      <c r="T14" s="327" t="e">
        <f t="shared" si="9"/>
        <v>#REF!</v>
      </c>
      <c r="U14" s="326" t="e">
        <f>AN14*('综合表 (2)'!Z14/100+1)</f>
        <v>#REF!</v>
      </c>
      <c r="V14" s="316" t="e">
        <f t="shared" si="10"/>
        <v>#REF!</v>
      </c>
      <c r="W14" s="342">
        <v>12</v>
      </c>
      <c r="X14" s="342" t="e">
        <f t="shared" si="11"/>
        <v>#REF!</v>
      </c>
      <c r="Y14" s="343" t="e">
        <f>U14-VLOOKUP(B14,#REF!,7,FALSE)</f>
        <v>#REF!</v>
      </c>
      <c r="Z14" s="331">
        <v>8.8</v>
      </c>
      <c r="AA14" s="338" t="e">
        <f t="shared" si="12"/>
        <v>#REF!</v>
      </c>
      <c r="AB14" s="314" t="e">
        <f>VLOOKUP(B14,#REF!,19,0)</f>
        <v>#REF!</v>
      </c>
      <c r="AC14" s="314" t="e">
        <f>VLOOKUP(B14,#REF!,13,0)</f>
        <v>#REF!</v>
      </c>
      <c r="AD14" s="327" t="e">
        <f>VLOOKUP(B14,#REF!,13,0)-AB14</f>
        <v>#REF!</v>
      </c>
      <c r="AE14" s="320" t="e">
        <f>VLOOKUP(B14,#REF!,5,FALSE)</f>
        <v>#REF!</v>
      </c>
      <c r="AF14" s="351" t="e">
        <f>VLOOKUP(B14,#REF!,9,FALSE)</f>
        <v>#REF!</v>
      </c>
      <c r="AH14" s="353" t="e">
        <f>VLOOKUP(B14,#REF!,10,0)</f>
        <v>#REF!</v>
      </c>
      <c r="AI14" s="353" t="e">
        <f>VLOOKUP(B14,#REF!,11,0)</f>
        <v>#REF!</v>
      </c>
      <c r="AJ14" s="353" t="e">
        <f>VLOOKUP(B14,#REF!,12,0)</f>
        <v>#REF!</v>
      </c>
      <c r="AK14" s="356" t="e">
        <f t="shared" ref="AK14:AK22" si="13">AI14/AH14*100</f>
        <v>#REF!</v>
      </c>
      <c r="AL14" s="355" t="e">
        <f>VLOOKUP(B14,#REF!,9,0)</f>
        <v>#REF!</v>
      </c>
      <c r="AM14" s="355" t="e">
        <f>VLOOKUP(B14,#REF!,10,0)</f>
        <v>#REF!</v>
      </c>
      <c r="AN14" s="355" t="e">
        <f>VLOOKUP(B14,#REF!,11,0)</f>
        <v>#REF!</v>
      </c>
    </row>
    <row r="15" ht="37.5" customHeight="1" spans="1:40">
      <c r="A15" s="11">
        <v>9</v>
      </c>
      <c r="B15" s="315" t="s">
        <v>624</v>
      </c>
      <c r="C15" s="316" t="e">
        <f t="shared" si="1"/>
        <v>#REF!</v>
      </c>
      <c r="D15" s="316" t="e">
        <f t="shared" si="2"/>
        <v>#REF!</v>
      </c>
      <c r="E15" s="316">
        <v>5</v>
      </c>
      <c r="F15" s="321" t="e">
        <f t="shared" si="3"/>
        <v>#REF!</v>
      </c>
      <c r="G15" s="320" t="e">
        <f t="shared" si="4"/>
        <v>#REF!</v>
      </c>
      <c r="H15" s="314" t="e">
        <f t="shared" si="5"/>
        <v>#REF!</v>
      </c>
      <c r="I15" s="314" t="e">
        <f>VLOOKUP(B15,#REF!,5,0)</f>
        <v>#REF!</v>
      </c>
      <c r="J15" s="327" t="e">
        <f>VLOOKUP(B15,#REF!,9,0)-H15</f>
        <v>#REF!</v>
      </c>
      <c r="K15" s="316" t="e">
        <f>AM15*('综合表 (2)'!P15/100+1)</f>
        <v>#REF!</v>
      </c>
      <c r="L15" s="316" t="e">
        <f t="shared" si="6"/>
        <v>#REF!</v>
      </c>
      <c r="M15" s="321">
        <v>5</v>
      </c>
      <c r="N15" s="321" t="e">
        <f t="shared" si="7"/>
        <v>#REF!</v>
      </c>
      <c r="O15" s="321" t="e">
        <f>K15-VLOOKUP(B15,#REF!,3,FALSE)</f>
        <v>#REF!</v>
      </c>
      <c r="P15" s="331">
        <v>9.7</v>
      </c>
      <c r="Q15" s="338">
        <f t="shared" si="8"/>
        <v>3</v>
      </c>
      <c r="R15" s="314" t="e">
        <f>VLOOKUP(B15,#REF!,23,0)</f>
        <v>#REF!</v>
      </c>
      <c r="S15" s="314">
        <v>6</v>
      </c>
      <c r="T15" s="327" t="e">
        <f t="shared" si="9"/>
        <v>#REF!</v>
      </c>
      <c r="U15" s="326" t="e">
        <f>AN15*('综合表 (2)'!Z15/100+1)</f>
        <v>#REF!</v>
      </c>
      <c r="V15" s="316" t="e">
        <f t="shared" si="10"/>
        <v>#REF!</v>
      </c>
      <c r="W15" s="342">
        <v>5</v>
      </c>
      <c r="X15" s="342" t="e">
        <f t="shared" si="11"/>
        <v>#REF!</v>
      </c>
      <c r="Y15" s="343" t="e">
        <f>U15-VLOOKUP(B15,#REF!,7,FALSE)</f>
        <v>#REF!</v>
      </c>
      <c r="Z15" s="331">
        <v>8.2</v>
      </c>
      <c r="AA15" s="338" t="e">
        <f t="shared" si="12"/>
        <v>#REF!</v>
      </c>
      <c r="AB15" s="314" t="e">
        <f>VLOOKUP(B15,#REF!,19,0)</f>
        <v>#REF!</v>
      </c>
      <c r="AC15" s="314" t="e">
        <f>VLOOKUP(B15,#REF!,13,0)</f>
        <v>#REF!</v>
      </c>
      <c r="AD15" s="327" t="e">
        <f>VLOOKUP(B15,#REF!,13,0)-AB15</f>
        <v>#REF!</v>
      </c>
      <c r="AE15" s="320" t="e">
        <f>VLOOKUP(B15,#REF!,5,FALSE)</f>
        <v>#REF!</v>
      </c>
      <c r="AF15" s="351" t="e">
        <f>VLOOKUP(B15,#REF!,9,FALSE)</f>
        <v>#REF!</v>
      </c>
      <c r="AH15" s="353" t="e">
        <f>VLOOKUP(B15,#REF!,10,0)</f>
        <v>#REF!</v>
      </c>
      <c r="AI15" s="353" t="e">
        <f>VLOOKUP(B15,#REF!,11,0)</f>
        <v>#REF!</v>
      </c>
      <c r="AJ15" s="353" t="e">
        <f>VLOOKUP(B15,#REF!,12,0)</f>
        <v>#REF!</v>
      </c>
      <c r="AK15" s="356" t="e">
        <f t="shared" si="13"/>
        <v>#REF!</v>
      </c>
      <c r="AL15" s="355" t="e">
        <f>VLOOKUP(B15,#REF!,9,0)</f>
        <v>#REF!</v>
      </c>
      <c r="AM15" s="355" t="e">
        <f>VLOOKUP(B15,#REF!,10,0)</f>
        <v>#REF!</v>
      </c>
      <c r="AN15" s="355" t="e">
        <f>VLOOKUP(B15,#REF!,11,0)</f>
        <v>#REF!</v>
      </c>
    </row>
    <row r="16" ht="37.5" customHeight="1" spans="1:40">
      <c r="A16" s="11">
        <v>10</v>
      </c>
      <c r="B16" s="315" t="s">
        <v>625</v>
      </c>
      <c r="C16" s="316" t="e">
        <f t="shared" si="1"/>
        <v>#REF!</v>
      </c>
      <c r="D16" s="316" t="e">
        <f t="shared" si="2"/>
        <v>#REF!</v>
      </c>
      <c r="E16" s="316">
        <v>11</v>
      </c>
      <c r="F16" s="321" t="e">
        <f t="shared" si="3"/>
        <v>#REF!</v>
      </c>
      <c r="G16" s="320" t="e">
        <f t="shared" si="4"/>
        <v>#REF!</v>
      </c>
      <c r="H16" s="314" t="e">
        <f t="shared" si="5"/>
        <v>#REF!</v>
      </c>
      <c r="I16" s="314" t="e">
        <f>VLOOKUP(B16,#REF!,5,0)</f>
        <v>#REF!</v>
      </c>
      <c r="J16" s="327" t="e">
        <f>VLOOKUP(B16,#REF!,9,0)-H16</f>
        <v>#REF!</v>
      </c>
      <c r="K16" s="316" t="e">
        <f>AM16*('综合表 (2)'!P16/100+1)</f>
        <v>#REF!</v>
      </c>
      <c r="L16" s="316" t="e">
        <f t="shared" si="6"/>
        <v>#REF!</v>
      </c>
      <c r="M16" s="321">
        <v>11</v>
      </c>
      <c r="N16" s="321" t="e">
        <f t="shared" si="7"/>
        <v>#REF!</v>
      </c>
      <c r="O16" s="321" t="e">
        <f>K16-VLOOKUP(B16,#REF!,3,FALSE)</f>
        <v>#REF!</v>
      </c>
      <c r="P16" s="331">
        <v>10.1</v>
      </c>
      <c r="Q16" s="338">
        <f t="shared" si="8"/>
        <v>1</v>
      </c>
      <c r="R16" s="314" t="e">
        <f>VLOOKUP(B16,#REF!,23,0)</f>
        <v>#REF!</v>
      </c>
      <c r="S16" s="314">
        <v>1</v>
      </c>
      <c r="T16" s="327" t="e">
        <f t="shared" si="9"/>
        <v>#REF!</v>
      </c>
      <c r="U16" s="326" t="e">
        <f>AN16*('综合表 (2)'!Z16/100+1)</f>
        <v>#REF!</v>
      </c>
      <c r="V16" s="316" t="e">
        <f t="shared" si="10"/>
        <v>#REF!</v>
      </c>
      <c r="W16" s="342">
        <v>9</v>
      </c>
      <c r="X16" s="342" t="e">
        <f t="shared" si="11"/>
        <v>#REF!</v>
      </c>
      <c r="Y16" s="343" t="e">
        <f>U16-VLOOKUP(B16,#REF!,7,FALSE)</f>
        <v>#REF!</v>
      </c>
      <c r="Z16" s="331">
        <v>10</v>
      </c>
      <c r="AA16" s="338" t="e">
        <f t="shared" si="12"/>
        <v>#REF!</v>
      </c>
      <c r="AB16" s="314" t="e">
        <f>VLOOKUP(B16,#REF!,19,0)</f>
        <v>#REF!</v>
      </c>
      <c r="AC16" s="314" t="e">
        <f>VLOOKUP(B16,#REF!,13,0)</f>
        <v>#REF!</v>
      </c>
      <c r="AD16" s="327" t="e">
        <f>VLOOKUP(B16,#REF!,13,0)-AB16</f>
        <v>#REF!</v>
      </c>
      <c r="AE16" s="320" t="e">
        <f>VLOOKUP(B16,#REF!,5,FALSE)</f>
        <v>#REF!</v>
      </c>
      <c r="AF16" s="351" t="e">
        <f>VLOOKUP(B16,#REF!,9,FALSE)</f>
        <v>#REF!</v>
      </c>
      <c r="AH16" s="353" t="e">
        <f>VLOOKUP(B16,#REF!,10,0)</f>
        <v>#REF!</v>
      </c>
      <c r="AI16" s="353" t="e">
        <f>VLOOKUP(B16,#REF!,11,0)</f>
        <v>#REF!</v>
      </c>
      <c r="AJ16" s="353" t="e">
        <f>VLOOKUP(B16,#REF!,12,0)</f>
        <v>#REF!</v>
      </c>
      <c r="AK16" s="356" t="e">
        <f t="shared" si="13"/>
        <v>#REF!</v>
      </c>
      <c r="AL16" s="355" t="e">
        <f>VLOOKUP(B16,#REF!,9,0)</f>
        <v>#REF!</v>
      </c>
      <c r="AM16" s="355" t="e">
        <f>VLOOKUP(B16,#REF!,10,0)</f>
        <v>#REF!</v>
      </c>
      <c r="AN16" s="355" t="e">
        <f>VLOOKUP(B16,#REF!,11,0)</f>
        <v>#REF!</v>
      </c>
    </row>
    <row r="17" ht="37.5" customHeight="1" spans="1:40">
      <c r="A17" s="11">
        <v>11</v>
      </c>
      <c r="B17" s="315" t="s">
        <v>626</v>
      </c>
      <c r="C17" s="316" t="e">
        <f t="shared" si="1"/>
        <v>#REF!</v>
      </c>
      <c r="D17" s="316" t="e">
        <f t="shared" si="2"/>
        <v>#REF!</v>
      </c>
      <c r="E17" s="316">
        <v>16</v>
      </c>
      <c r="F17" s="321" t="e">
        <f t="shared" si="3"/>
        <v>#REF!</v>
      </c>
      <c r="G17" s="320" t="e">
        <f t="shared" si="4"/>
        <v>#REF!</v>
      </c>
      <c r="H17" s="314" t="e">
        <f t="shared" si="5"/>
        <v>#REF!</v>
      </c>
      <c r="I17" s="314" t="e">
        <f>VLOOKUP(B17,#REF!,5,0)</f>
        <v>#REF!</v>
      </c>
      <c r="J17" s="327" t="e">
        <f>VLOOKUP(B17,#REF!,9,0)-H17</f>
        <v>#REF!</v>
      </c>
      <c r="K17" s="316" t="e">
        <f>AM17*('综合表 (2)'!P17/100+1)</f>
        <v>#REF!</v>
      </c>
      <c r="L17" s="316" t="e">
        <f t="shared" si="6"/>
        <v>#REF!</v>
      </c>
      <c r="M17" s="321">
        <v>16</v>
      </c>
      <c r="N17" s="321" t="e">
        <f t="shared" si="7"/>
        <v>#REF!</v>
      </c>
      <c r="O17" s="321" t="e">
        <f>K17-VLOOKUP(B17,#REF!,3,FALSE)</f>
        <v>#REF!</v>
      </c>
      <c r="P17" s="331">
        <v>9.4</v>
      </c>
      <c r="Q17" s="338">
        <f t="shared" si="8"/>
        <v>5</v>
      </c>
      <c r="R17" s="314" t="e">
        <f>VLOOKUP(B17,#REF!,23,0)</f>
        <v>#REF!</v>
      </c>
      <c r="S17" s="314">
        <v>5</v>
      </c>
      <c r="T17" s="327" t="e">
        <f t="shared" si="9"/>
        <v>#REF!</v>
      </c>
      <c r="U17" s="326" t="e">
        <f>AN17*('综合表 (2)'!Z17/100+1)</f>
        <v>#REF!</v>
      </c>
      <c r="V17" s="316" t="e">
        <f t="shared" si="10"/>
        <v>#REF!</v>
      </c>
      <c r="W17" s="342">
        <v>15</v>
      </c>
      <c r="X17" s="342" t="e">
        <f t="shared" si="11"/>
        <v>#REF!</v>
      </c>
      <c r="Y17" s="343" t="e">
        <f>U17-VLOOKUP(B17,#REF!,7,FALSE)</f>
        <v>#REF!</v>
      </c>
      <c r="Z17" s="331">
        <v>10.1</v>
      </c>
      <c r="AA17" s="338" t="e">
        <f t="shared" si="12"/>
        <v>#REF!</v>
      </c>
      <c r="AB17" s="314" t="e">
        <f>VLOOKUP(B17,#REF!,19,0)</f>
        <v>#REF!</v>
      </c>
      <c r="AC17" s="314" t="e">
        <f>VLOOKUP(B17,#REF!,13,0)</f>
        <v>#REF!</v>
      </c>
      <c r="AD17" s="327" t="e">
        <f>VLOOKUP(B17,#REF!,13,0)-AB17</f>
        <v>#REF!</v>
      </c>
      <c r="AE17" s="320" t="e">
        <f>VLOOKUP(B17,#REF!,5,FALSE)</f>
        <v>#REF!</v>
      </c>
      <c r="AF17" s="351" t="e">
        <f>VLOOKUP(B17,#REF!,9,FALSE)</f>
        <v>#REF!</v>
      </c>
      <c r="AH17" s="353" t="e">
        <f>VLOOKUP(B17,#REF!,10,0)</f>
        <v>#REF!</v>
      </c>
      <c r="AI17" s="353" t="e">
        <f>VLOOKUP(B17,#REF!,11,0)</f>
        <v>#REF!</v>
      </c>
      <c r="AJ17" s="353" t="e">
        <f>VLOOKUP(B17,#REF!,12,0)</f>
        <v>#REF!</v>
      </c>
      <c r="AK17" s="356" t="e">
        <f t="shared" si="13"/>
        <v>#REF!</v>
      </c>
      <c r="AL17" s="355" t="e">
        <f>VLOOKUP(B17,#REF!,9,0)</f>
        <v>#REF!</v>
      </c>
      <c r="AM17" s="355" t="e">
        <f>VLOOKUP(B17,#REF!,10,0)</f>
        <v>#REF!</v>
      </c>
      <c r="AN17" s="355" t="e">
        <f>VLOOKUP(B17,#REF!,11,0)</f>
        <v>#REF!</v>
      </c>
    </row>
    <row r="18" ht="37.5" customHeight="1" spans="1:40">
      <c r="A18" s="11">
        <v>12</v>
      </c>
      <c r="B18" s="315" t="s">
        <v>627</v>
      </c>
      <c r="C18" s="316" t="e">
        <f t="shared" si="1"/>
        <v>#REF!</v>
      </c>
      <c r="D18" s="316" t="e">
        <f t="shared" si="2"/>
        <v>#REF!</v>
      </c>
      <c r="E18" s="316">
        <v>15</v>
      </c>
      <c r="F18" s="321" t="e">
        <f t="shared" si="3"/>
        <v>#REF!</v>
      </c>
      <c r="G18" s="320" t="e">
        <f t="shared" si="4"/>
        <v>#REF!</v>
      </c>
      <c r="H18" s="314" t="e">
        <f t="shared" si="5"/>
        <v>#REF!</v>
      </c>
      <c r="I18" s="314" t="e">
        <f>VLOOKUP(B18,#REF!,5,0)</f>
        <v>#REF!</v>
      </c>
      <c r="J18" s="327" t="e">
        <f>VLOOKUP(B18,#REF!,9,0)-H18</f>
        <v>#REF!</v>
      </c>
      <c r="K18" s="316" t="e">
        <f>AM18*('综合表 (2)'!P18/100+1)</f>
        <v>#REF!</v>
      </c>
      <c r="L18" s="316" t="e">
        <f t="shared" si="6"/>
        <v>#REF!</v>
      </c>
      <c r="M18" s="321">
        <v>14</v>
      </c>
      <c r="N18" s="321" t="e">
        <f t="shared" si="7"/>
        <v>#REF!</v>
      </c>
      <c r="O18" s="321" t="e">
        <f>K18-VLOOKUP(B18,#REF!,3,FALSE)</f>
        <v>#REF!</v>
      </c>
      <c r="P18" s="331">
        <v>7.9</v>
      </c>
      <c r="Q18" s="338">
        <f t="shared" si="8"/>
        <v>12</v>
      </c>
      <c r="R18" s="314" t="e">
        <f>VLOOKUP(B18,#REF!,23,0)</f>
        <v>#REF!</v>
      </c>
      <c r="S18" s="314">
        <v>11</v>
      </c>
      <c r="T18" s="327" t="e">
        <f t="shared" si="9"/>
        <v>#REF!</v>
      </c>
      <c r="U18" s="326" t="e">
        <f>AN18*('综合表 (2)'!Z18/100+1)</f>
        <v>#REF!</v>
      </c>
      <c r="V18" s="316" t="e">
        <f t="shared" si="10"/>
        <v>#REF!</v>
      </c>
      <c r="W18" s="342">
        <v>14</v>
      </c>
      <c r="X18" s="342" t="e">
        <f t="shared" si="11"/>
        <v>#REF!</v>
      </c>
      <c r="Y18" s="343" t="e">
        <f>U18-VLOOKUP(B18,#REF!,7,FALSE)</f>
        <v>#REF!</v>
      </c>
      <c r="Z18" s="331">
        <v>9</v>
      </c>
      <c r="AA18" s="338" t="e">
        <f t="shared" si="12"/>
        <v>#REF!</v>
      </c>
      <c r="AB18" s="314" t="e">
        <f>VLOOKUP(B18,#REF!,19,0)</f>
        <v>#REF!</v>
      </c>
      <c r="AC18" s="314" t="e">
        <f>VLOOKUP(B18,#REF!,13,0)</f>
        <v>#REF!</v>
      </c>
      <c r="AD18" s="327" t="e">
        <f>VLOOKUP(B18,#REF!,13,0)-AB18</f>
        <v>#REF!</v>
      </c>
      <c r="AE18" s="320" t="e">
        <f>VLOOKUP(B18,#REF!,5,FALSE)</f>
        <v>#REF!</v>
      </c>
      <c r="AF18" s="351" t="e">
        <f>VLOOKUP(B18,#REF!,9,FALSE)</f>
        <v>#REF!</v>
      </c>
      <c r="AH18" s="353" t="e">
        <f>VLOOKUP(B18,#REF!,10,0)</f>
        <v>#REF!</v>
      </c>
      <c r="AI18" s="353" t="e">
        <f>VLOOKUP(B18,#REF!,11,0)</f>
        <v>#REF!</v>
      </c>
      <c r="AJ18" s="353" t="e">
        <f>VLOOKUP(B18,#REF!,12,0)</f>
        <v>#REF!</v>
      </c>
      <c r="AK18" s="356" t="e">
        <f t="shared" si="13"/>
        <v>#REF!</v>
      </c>
      <c r="AL18" s="355" t="e">
        <f>VLOOKUP(B18,#REF!,9,0)</f>
        <v>#REF!</v>
      </c>
      <c r="AM18" s="355" t="e">
        <f>VLOOKUP(B18,#REF!,10,0)</f>
        <v>#REF!</v>
      </c>
      <c r="AN18" s="355" t="e">
        <f>VLOOKUP(B18,#REF!,11,0)</f>
        <v>#REF!</v>
      </c>
    </row>
    <row r="19" ht="37.5" customHeight="1" spans="1:40">
      <c r="A19" s="11">
        <v>13</v>
      </c>
      <c r="B19" s="315" t="s">
        <v>628</v>
      </c>
      <c r="C19" s="316" t="e">
        <f t="shared" si="1"/>
        <v>#REF!</v>
      </c>
      <c r="D19" s="316" t="e">
        <f t="shared" si="2"/>
        <v>#REF!</v>
      </c>
      <c r="E19" s="316">
        <v>13</v>
      </c>
      <c r="F19" s="321" t="e">
        <f t="shared" si="3"/>
        <v>#REF!</v>
      </c>
      <c r="G19" s="320" t="e">
        <f t="shared" si="4"/>
        <v>#REF!</v>
      </c>
      <c r="H19" s="314" t="e">
        <f t="shared" si="5"/>
        <v>#REF!</v>
      </c>
      <c r="I19" s="314" t="e">
        <f>VLOOKUP(B19,#REF!,5,0)</f>
        <v>#REF!</v>
      </c>
      <c r="J19" s="327" t="e">
        <f>VLOOKUP(B19,#REF!,9,0)-H19</f>
        <v>#REF!</v>
      </c>
      <c r="K19" s="316" t="e">
        <f>AM19*('综合表 (2)'!P19/100+1)</f>
        <v>#REF!</v>
      </c>
      <c r="L19" s="316" t="e">
        <f t="shared" si="6"/>
        <v>#REF!</v>
      </c>
      <c r="M19" s="321">
        <v>15</v>
      </c>
      <c r="N19" s="321" t="e">
        <f t="shared" si="7"/>
        <v>#REF!</v>
      </c>
      <c r="O19" s="321" t="e">
        <f>K19-VLOOKUP(B19,#REF!,3,FALSE)</f>
        <v>#REF!</v>
      </c>
      <c r="P19" s="331">
        <v>8.3</v>
      </c>
      <c r="Q19" s="338">
        <f t="shared" si="8"/>
        <v>11</v>
      </c>
      <c r="R19" s="314" t="e">
        <f>VLOOKUP(B19,#REF!,23,0)</f>
        <v>#REF!</v>
      </c>
      <c r="S19" s="314">
        <v>12</v>
      </c>
      <c r="T19" s="327" t="e">
        <f t="shared" si="9"/>
        <v>#REF!</v>
      </c>
      <c r="U19" s="326" t="e">
        <f>AN19*('综合表 (2)'!Z19/100+1)</f>
        <v>#REF!</v>
      </c>
      <c r="V19" s="316" t="e">
        <f t="shared" si="10"/>
        <v>#REF!</v>
      </c>
      <c r="W19" s="342">
        <v>16</v>
      </c>
      <c r="X19" s="342" t="e">
        <f t="shared" si="11"/>
        <v>#REF!</v>
      </c>
      <c r="Y19" s="343" t="e">
        <f>U19-VLOOKUP(B19,#REF!,7,FALSE)</f>
        <v>#REF!</v>
      </c>
      <c r="Z19" s="331">
        <v>8.5</v>
      </c>
      <c r="AA19" s="338" t="e">
        <f t="shared" si="12"/>
        <v>#REF!</v>
      </c>
      <c r="AB19" s="314" t="e">
        <f>VLOOKUP(B19,#REF!,19,0)</f>
        <v>#REF!</v>
      </c>
      <c r="AC19" s="314" t="e">
        <f>VLOOKUP(B19,#REF!,13,0)</f>
        <v>#REF!</v>
      </c>
      <c r="AD19" s="327" t="e">
        <f>VLOOKUP(B19,#REF!,13,0)-AB19</f>
        <v>#REF!</v>
      </c>
      <c r="AE19" s="320" t="e">
        <f>VLOOKUP(B19,#REF!,5,FALSE)</f>
        <v>#REF!</v>
      </c>
      <c r="AF19" s="351" t="e">
        <f>VLOOKUP(B19,#REF!,9,FALSE)</f>
        <v>#REF!</v>
      </c>
      <c r="AH19" s="353" t="e">
        <f>VLOOKUP(B19,#REF!,10,0)</f>
        <v>#REF!</v>
      </c>
      <c r="AI19" s="353" t="e">
        <f>VLOOKUP(B19,#REF!,11,0)</f>
        <v>#REF!</v>
      </c>
      <c r="AJ19" s="353" t="e">
        <f>VLOOKUP(B19,#REF!,12,0)</f>
        <v>#REF!</v>
      </c>
      <c r="AK19" s="356" t="e">
        <f t="shared" si="13"/>
        <v>#REF!</v>
      </c>
      <c r="AL19" s="355" t="e">
        <f>VLOOKUP(B19,#REF!,9,0)</f>
        <v>#REF!</v>
      </c>
      <c r="AM19" s="355" t="e">
        <f>VLOOKUP(B19,#REF!,10,0)</f>
        <v>#REF!</v>
      </c>
      <c r="AN19" s="355" t="e">
        <f>VLOOKUP(B19,#REF!,11,0)</f>
        <v>#REF!</v>
      </c>
    </row>
    <row r="20" ht="37.5" customHeight="1" spans="1:40">
      <c r="A20" s="11">
        <v>14</v>
      </c>
      <c r="B20" s="315" t="s">
        <v>629</v>
      </c>
      <c r="C20" s="316" t="e">
        <f t="shared" si="1"/>
        <v>#REF!</v>
      </c>
      <c r="D20" s="316" t="e">
        <f t="shared" si="2"/>
        <v>#REF!</v>
      </c>
      <c r="E20" s="316">
        <v>14</v>
      </c>
      <c r="F20" s="321" t="e">
        <f t="shared" si="3"/>
        <v>#REF!</v>
      </c>
      <c r="G20" s="320" t="e">
        <f t="shared" si="4"/>
        <v>#REF!</v>
      </c>
      <c r="H20" s="314" t="e">
        <f t="shared" si="5"/>
        <v>#REF!</v>
      </c>
      <c r="I20" s="314" t="e">
        <f>VLOOKUP(B20,#REF!,5,0)</f>
        <v>#REF!</v>
      </c>
      <c r="J20" s="327" t="e">
        <f>VLOOKUP(B20,#REF!,9,0)-H20</f>
        <v>#REF!</v>
      </c>
      <c r="K20" s="316" t="e">
        <f>AM20*('综合表 (2)'!P20/100+1)</f>
        <v>#REF!</v>
      </c>
      <c r="L20" s="316" t="e">
        <f t="shared" si="6"/>
        <v>#REF!</v>
      </c>
      <c r="M20" s="321">
        <v>13</v>
      </c>
      <c r="N20" s="321" t="e">
        <f t="shared" si="7"/>
        <v>#REF!</v>
      </c>
      <c r="O20" s="321" t="e">
        <f>K20-VLOOKUP(B20,#REF!,3,FALSE)</f>
        <v>#REF!</v>
      </c>
      <c r="P20" s="331">
        <v>8.7</v>
      </c>
      <c r="Q20" s="338">
        <f t="shared" si="8"/>
        <v>9</v>
      </c>
      <c r="R20" s="314" t="e">
        <f>VLOOKUP(B20,#REF!,23,0)</f>
        <v>#REF!</v>
      </c>
      <c r="S20" s="314">
        <v>9</v>
      </c>
      <c r="T20" s="327" t="e">
        <f t="shared" si="9"/>
        <v>#REF!</v>
      </c>
      <c r="U20" s="326" t="e">
        <f>AN20*('综合表 (2)'!Z20/100+1)</f>
        <v>#REF!</v>
      </c>
      <c r="V20" s="316" t="e">
        <f t="shared" si="10"/>
        <v>#REF!</v>
      </c>
      <c r="W20" s="342">
        <v>13</v>
      </c>
      <c r="X20" s="342" t="e">
        <f t="shared" si="11"/>
        <v>#REF!</v>
      </c>
      <c r="Y20" s="343" t="e">
        <f>U20-VLOOKUP(B20,#REF!,7,FALSE)</f>
        <v>#REF!</v>
      </c>
      <c r="Z20" s="331">
        <v>9.8</v>
      </c>
      <c r="AA20" s="338" t="e">
        <f t="shared" si="12"/>
        <v>#REF!</v>
      </c>
      <c r="AB20" s="314" t="e">
        <f>VLOOKUP(B20,#REF!,19,0)</f>
        <v>#REF!</v>
      </c>
      <c r="AC20" s="314" t="e">
        <f>VLOOKUP(B20,#REF!,13,0)</f>
        <v>#REF!</v>
      </c>
      <c r="AD20" s="327" t="e">
        <f>VLOOKUP(B20,#REF!,13,0)-AB20</f>
        <v>#REF!</v>
      </c>
      <c r="AE20" s="320" t="e">
        <f>VLOOKUP(B20,#REF!,5,FALSE)</f>
        <v>#REF!</v>
      </c>
      <c r="AF20" s="351" t="e">
        <f>VLOOKUP(B20,#REF!,9,FALSE)</f>
        <v>#REF!</v>
      </c>
      <c r="AH20" s="353" t="e">
        <f>VLOOKUP(B20,#REF!,10,0)</f>
        <v>#REF!</v>
      </c>
      <c r="AI20" s="353" t="e">
        <f>VLOOKUP(B20,#REF!,11,0)</f>
        <v>#REF!</v>
      </c>
      <c r="AJ20" s="353" t="e">
        <f>VLOOKUP(B20,#REF!,12,0)</f>
        <v>#REF!</v>
      </c>
      <c r="AK20" s="356" t="e">
        <f t="shared" si="13"/>
        <v>#REF!</v>
      </c>
      <c r="AL20" s="355" t="e">
        <f>VLOOKUP(B20,#REF!,9,0)</f>
        <v>#REF!</v>
      </c>
      <c r="AM20" s="355" t="e">
        <f>VLOOKUP(B20,#REF!,10,0)</f>
        <v>#REF!</v>
      </c>
      <c r="AN20" s="355" t="e">
        <f>VLOOKUP(B20,#REF!,11,0)</f>
        <v>#REF!</v>
      </c>
    </row>
    <row r="21" ht="37.5" customHeight="1" spans="1:40">
      <c r="A21" s="11">
        <v>15</v>
      </c>
      <c r="B21" s="315" t="s">
        <v>630</v>
      </c>
      <c r="C21" s="316" t="e">
        <f t="shared" si="1"/>
        <v>#REF!</v>
      </c>
      <c r="D21" s="316" t="e">
        <f t="shared" si="2"/>
        <v>#REF!</v>
      </c>
      <c r="E21" s="316">
        <v>7</v>
      </c>
      <c r="F21" s="321" t="e">
        <f t="shared" si="3"/>
        <v>#REF!</v>
      </c>
      <c r="G21" s="320" t="e">
        <f t="shared" si="4"/>
        <v>#REF!</v>
      </c>
      <c r="H21" s="314" t="e">
        <f t="shared" si="5"/>
        <v>#REF!</v>
      </c>
      <c r="I21" s="314" t="e">
        <f>VLOOKUP(B21,#REF!,5,0)</f>
        <v>#REF!</v>
      </c>
      <c r="J21" s="327" t="e">
        <f>VLOOKUP(B21,#REF!,9,0)-H21</f>
        <v>#REF!</v>
      </c>
      <c r="K21" s="316" t="e">
        <f>AM21*('综合表 (2)'!P21/100+1)</f>
        <v>#REF!</v>
      </c>
      <c r="L21" s="316" t="e">
        <f t="shared" si="6"/>
        <v>#REF!</v>
      </c>
      <c r="M21" s="321">
        <v>8</v>
      </c>
      <c r="N21" s="321" t="e">
        <f t="shared" si="7"/>
        <v>#REF!</v>
      </c>
      <c r="O21" s="321" t="e">
        <f>K21-VLOOKUP(B21,#REF!,3,FALSE)</f>
        <v>#REF!</v>
      </c>
      <c r="P21" s="331">
        <v>7.5</v>
      </c>
      <c r="Q21" s="338">
        <f t="shared" si="8"/>
        <v>13</v>
      </c>
      <c r="R21" s="314" t="e">
        <f>VLOOKUP(B21,#REF!,23,0)</f>
        <v>#REF!</v>
      </c>
      <c r="S21" s="314">
        <v>13</v>
      </c>
      <c r="T21" s="327" t="e">
        <f t="shared" si="9"/>
        <v>#REF!</v>
      </c>
      <c r="U21" s="326" t="e">
        <f>AN21*('综合表 (2)'!Z21/100+1)</f>
        <v>#REF!</v>
      </c>
      <c r="V21" s="316" t="e">
        <f t="shared" si="10"/>
        <v>#REF!</v>
      </c>
      <c r="W21" s="342">
        <v>6</v>
      </c>
      <c r="X21" s="342" t="e">
        <f t="shared" si="11"/>
        <v>#REF!</v>
      </c>
      <c r="Y21" s="343" t="e">
        <f>U21-VLOOKUP(B21,#REF!,7,FALSE)</f>
        <v>#REF!</v>
      </c>
      <c r="Z21" s="331">
        <v>9.6</v>
      </c>
      <c r="AA21" s="338" t="e">
        <f t="shared" si="12"/>
        <v>#REF!</v>
      </c>
      <c r="AB21" s="314" t="e">
        <f>VLOOKUP(B21,#REF!,19,0)</f>
        <v>#REF!</v>
      </c>
      <c r="AC21" s="314" t="e">
        <f>VLOOKUP(B21,#REF!,13,0)</f>
        <v>#REF!</v>
      </c>
      <c r="AD21" s="327" t="e">
        <f>VLOOKUP(B21,#REF!,13,0)-AB21</f>
        <v>#REF!</v>
      </c>
      <c r="AE21" s="320" t="e">
        <f>VLOOKUP(B21,#REF!,5,FALSE)</f>
        <v>#REF!</v>
      </c>
      <c r="AF21" s="351" t="e">
        <f>VLOOKUP(B21,#REF!,9,FALSE)</f>
        <v>#REF!</v>
      </c>
      <c r="AH21" s="353" t="e">
        <f>VLOOKUP(B21,#REF!,10,0)</f>
        <v>#REF!</v>
      </c>
      <c r="AI21" s="353" t="e">
        <f>VLOOKUP(B21,#REF!,11,0)</f>
        <v>#REF!</v>
      </c>
      <c r="AJ21" s="353" t="e">
        <f>VLOOKUP(B21,#REF!,12,0)</f>
        <v>#REF!</v>
      </c>
      <c r="AK21" s="356" t="e">
        <f t="shared" si="13"/>
        <v>#REF!</v>
      </c>
      <c r="AL21" s="355" t="e">
        <f>VLOOKUP(B21,#REF!,9,0)</f>
        <v>#REF!</v>
      </c>
      <c r="AM21" s="355" t="e">
        <f>VLOOKUP(B21,#REF!,10,0)</f>
        <v>#REF!</v>
      </c>
      <c r="AN21" s="355" t="e">
        <f>VLOOKUP(B21,#REF!,11,0)</f>
        <v>#REF!</v>
      </c>
    </row>
    <row r="22" ht="37.5" customHeight="1" spans="1:40">
      <c r="A22" s="11">
        <v>16</v>
      </c>
      <c r="B22" s="315" t="s">
        <v>631</v>
      </c>
      <c r="C22" s="316" t="e">
        <f t="shared" si="1"/>
        <v>#REF!</v>
      </c>
      <c r="D22" s="316" t="e">
        <f t="shared" si="2"/>
        <v>#REF!</v>
      </c>
      <c r="E22" s="316">
        <v>6</v>
      </c>
      <c r="F22" s="321" t="e">
        <f t="shared" si="3"/>
        <v>#REF!</v>
      </c>
      <c r="G22" s="320" t="e">
        <f t="shared" si="4"/>
        <v>#REF!</v>
      </c>
      <c r="H22" s="314" t="e">
        <f t="shared" si="5"/>
        <v>#REF!</v>
      </c>
      <c r="I22" s="314" t="e">
        <f>VLOOKUP(B22,#REF!,5,0)</f>
        <v>#REF!</v>
      </c>
      <c r="J22" s="327" t="e">
        <f>VLOOKUP(B22,#REF!,9,0)-H22</f>
        <v>#REF!</v>
      </c>
      <c r="K22" s="316" t="e">
        <f>AM22*('综合表 (2)'!P22/100+1)</f>
        <v>#REF!</v>
      </c>
      <c r="L22" s="316" t="e">
        <f t="shared" si="6"/>
        <v>#REF!</v>
      </c>
      <c r="M22" s="321">
        <v>7</v>
      </c>
      <c r="N22" s="321" t="e">
        <f t="shared" si="7"/>
        <v>#REF!</v>
      </c>
      <c r="O22" s="321" t="e">
        <f>K22-VLOOKUP(B22,#REF!,3,FALSE)</f>
        <v>#REF!</v>
      </c>
      <c r="P22" s="331">
        <v>8.9</v>
      </c>
      <c r="Q22" s="338">
        <f t="shared" si="8"/>
        <v>8</v>
      </c>
      <c r="R22" s="314" t="e">
        <f>VLOOKUP(B22,#REF!,23,0)</f>
        <v>#REF!</v>
      </c>
      <c r="S22" s="314">
        <v>2</v>
      </c>
      <c r="T22" s="327" t="e">
        <f t="shared" si="9"/>
        <v>#REF!</v>
      </c>
      <c r="U22" s="326" t="e">
        <f>AN22*('综合表 (2)'!Z22/100+1)</f>
        <v>#REF!</v>
      </c>
      <c r="V22" s="316" t="e">
        <f t="shared" si="10"/>
        <v>#REF!</v>
      </c>
      <c r="W22" s="342">
        <v>4</v>
      </c>
      <c r="X22" s="342" t="e">
        <f t="shared" si="11"/>
        <v>#REF!</v>
      </c>
      <c r="Y22" s="343" t="e">
        <f>U22-VLOOKUP(B22,#REF!,7,FALSE)</f>
        <v>#REF!</v>
      </c>
      <c r="Z22" s="331">
        <v>10.6</v>
      </c>
      <c r="AA22" s="338" t="e">
        <f t="shared" si="12"/>
        <v>#REF!</v>
      </c>
      <c r="AB22" s="314" t="e">
        <f>VLOOKUP(B22,#REF!,19,0)</f>
        <v>#REF!</v>
      </c>
      <c r="AC22" s="314" t="e">
        <f>VLOOKUP(B22,#REF!,13,0)</f>
        <v>#REF!</v>
      </c>
      <c r="AD22" s="327" t="e">
        <f>VLOOKUP(B22,#REF!,13,0)-AB22</f>
        <v>#REF!</v>
      </c>
      <c r="AE22" s="320" t="e">
        <f>VLOOKUP(B22,#REF!,5,FALSE)</f>
        <v>#REF!</v>
      </c>
      <c r="AF22" s="351" t="e">
        <f>VLOOKUP(B22,#REF!,9,FALSE)</f>
        <v>#REF!</v>
      </c>
      <c r="AH22" s="353" t="e">
        <f>VLOOKUP(B22,#REF!,10,0)</f>
        <v>#REF!</v>
      </c>
      <c r="AI22" s="353" t="e">
        <f>VLOOKUP(B22,#REF!,11,0)</f>
        <v>#REF!</v>
      </c>
      <c r="AJ22" s="353" t="e">
        <f>VLOOKUP(B22,#REF!,12,0)</f>
        <v>#REF!</v>
      </c>
      <c r="AK22" s="356" t="e">
        <f t="shared" si="13"/>
        <v>#REF!</v>
      </c>
      <c r="AL22" s="355" t="e">
        <f>VLOOKUP(B22,#REF!,9,0)</f>
        <v>#REF!</v>
      </c>
      <c r="AM22" s="355" t="e">
        <f>VLOOKUP(B22,#REF!,10,0)</f>
        <v>#REF!</v>
      </c>
      <c r="AN22" s="355" t="e">
        <f>VLOOKUP(B22,#REF!,11,0)</f>
        <v>#REF!</v>
      </c>
    </row>
    <row r="23" ht="5.25" customHeight="1"/>
    <row r="24" ht="5.25" customHeight="1"/>
    <row r="25" ht="5.25" customHeight="1"/>
    <row r="26" ht="5.25" customHeight="1"/>
    <row r="27" ht="5.25" customHeight="1"/>
    <row r="28" ht="5.25" customHeight="1"/>
    <row r="29" ht="5.25" customHeight="1"/>
    <row r="30" ht="5.25" customHeight="1"/>
    <row r="31" ht="5.25" customHeight="1"/>
    <row r="32" ht="5.25" customHeight="1"/>
    <row r="33" ht="5.25" customHeight="1"/>
    <row r="34" ht="5.25" customHeight="1"/>
    <row r="35" ht="5.25" customHeight="1"/>
    <row r="36" ht="5.25" customHeight="1"/>
    <row r="37" ht="5.25" customHeight="1"/>
    <row r="38" ht="31.5" customHeight="1"/>
    <row r="39" ht="31.5" customHeight="1"/>
    <row r="40" ht="31.5" customHeight="1"/>
    <row r="41" ht="31.5" customHeight="1"/>
    <row r="42" ht="31.5" customHeight="1"/>
    <row r="43" ht="31.5" customHeight="1"/>
    <row r="44" ht="31.5" customHeight="1"/>
    <row r="45" ht="31.5" customHeight="1"/>
    <row r="46" ht="31.5" customHeight="1"/>
    <row r="47" ht="31.5" customHeight="1"/>
    <row r="48"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row r="59" ht="31.5" customHeight="1"/>
    <row r="60" ht="31.5" customHeight="1"/>
    <row r="61" ht="31.5" customHeight="1"/>
    <row r="62" ht="31.5" customHeight="1"/>
    <row r="63" ht="31.5" customHeight="1"/>
    <row r="64" ht="31.5" customHeight="1"/>
    <row r="65" ht="31.5" customHeight="1"/>
    <row r="66" ht="31.5" customHeight="1"/>
    <row r="67" ht="31.5" customHeight="1"/>
    <row r="68" ht="31.5" customHeight="1"/>
    <row r="69" ht="31.5" customHeight="1"/>
    <row r="70" ht="31.5" customHeight="1"/>
    <row r="71" ht="31.5" customHeight="1"/>
    <row r="72" ht="31.5" customHeight="1"/>
    <row r="73" ht="31.5" customHeight="1"/>
    <row r="74" ht="31.5" customHeight="1"/>
    <row r="75" ht="31.5" customHeight="1"/>
    <row r="76" ht="31.5" customHeight="1"/>
    <row r="77" ht="31.5" customHeight="1"/>
    <row r="78" ht="31.5" customHeight="1"/>
    <row r="79" ht="31.5" customHeight="1"/>
    <row r="80" ht="31.5" customHeight="1"/>
    <row r="81" ht="31.5" customHeight="1"/>
    <row r="82" ht="31.5" customHeight="1"/>
    <row r="83" ht="31.5" customHeight="1"/>
    <row r="84" ht="31.5" customHeight="1"/>
    <row r="85" ht="31.5" customHeight="1"/>
    <row r="86" ht="31.5" customHeight="1"/>
    <row r="87" ht="31.5" customHeight="1"/>
    <row r="88" ht="31.5" customHeight="1"/>
    <row r="89" ht="31.5" customHeight="1"/>
    <row r="90" ht="31.5" customHeight="1"/>
    <row r="91" ht="31.5" customHeight="1"/>
    <row r="92" ht="31.5" customHeight="1"/>
    <row r="93" ht="31.5" customHeight="1"/>
    <row r="94" ht="31.5" customHeight="1"/>
    <row r="95" ht="31.5" customHeight="1"/>
    <row r="96" ht="31.5" customHeight="1"/>
    <row r="97" ht="31.5" customHeight="1"/>
    <row r="98" ht="31.5" customHeight="1"/>
    <row r="99" ht="31.5" customHeight="1"/>
    <row r="100" ht="31.5" customHeight="1"/>
    <row r="101" ht="31.5" customHeight="1"/>
    <row r="102" ht="31.5" customHeight="1"/>
    <row r="103" ht="31.5" customHeight="1"/>
    <row r="104" ht="31.5" customHeight="1"/>
    <row r="105" ht="31.5" customHeight="1"/>
    <row r="106" ht="31.5" customHeight="1"/>
    <row r="107" ht="31.5" customHeight="1"/>
    <row r="108" ht="31.5" customHeight="1"/>
    <row r="109" ht="31.5" customHeight="1"/>
    <row r="110" ht="31.5" customHeight="1"/>
    <row r="111" ht="31.5" customHeight="1"/>
    <row r="112" ht="31.5" customHeight="1"/>
    <row r="113" ht="31.5" customHeight="1"/>
    <row r="114" ht="31.5" customHeight="1"/>
    <row r="115" ht="31.5" customHeight="1"/>
    <row r="116" ht="31.5" customHeight="1"/>
    <row r="117" ht="31.5" customHeight="1"/>
    <row r="118" ht="31.5" customHeight="1"/>
    <row r="119" ht="31.5" customHeight="1"/>
    <row r="120" ht="31.5" customHeight="1"/>
    <row r="121" ht="31.5" customHeight="1"/>
    <row r="122" ht="31.5" customHeight="1"/>
    <row r="123" ht="31.5" customHeight="1"/>
    <row r="124" ht="31.5" customHeight="1"/>
    <row r="125" ht="31.5" customHeight="1"/>
    <row r="126" ht="31.5" customHeight="1"/>
    <row r="127" ht="31.5" customHeight="1"/>
    <row r="128" ht="31.5" customHeight="1"/>
    <row r="129" ht="31.5" customHeight="1"/>
    <row r="130" ht="31.5" customHeight="1"/>
    <row r="131" ht="31.5" customHeight="1"/>
    <row r="132" ht="31.5" customHeight="1"/>
    <row r="133" ht="31.5" customHeight="1"/>
    <row r="134" ht="31.5" customHeight="1"/>
    <row r="135" ht="31.5" customHeight="1"/>
    <row r="136" ht="31.5" customHeight="1"/>
    <row r="137" ht="31.5" customHeight="1"/>
    <row r="138" ht="31.5" customHeight="1"/>
    <row r="139" ht="31.5" customHeight="1"/>
    <row r="140" ht="31.5" customHeight="1"/>
  </sheetData>
  <mergeCells count="9">
    <mergeCell ref="B2:AF2"/>
    <mergeCell ref="C3:J3"/>
    <mergeCell ref="K3:T3"/>
    <mergeCell ref="U3:AD3"/>
    <mergeCell ref="G4:J4"/>
    <mergeCell ref="AH4:AJ4"/>
    <mergeCell ref="AL4:AN4"/>
    <mergeCell ref="B3:B5"/>
    <mergeCell ref="AE3:AF4"/>
  </mergeCells>
  <printOptions horizontalCentered="1" verticalCentered="1"/>
  <pageMargins left="0.34" right="0.236220472440945" top="0.49" bottom="0.36" header="0.31496062992126" footer="0.31496062992126"/>
  <pageSetup paperSize="8"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
  <sheetViews>
    <sheetView zoomScale="70" zoomScaleNormal="70" workbookViewId="0">
      <selection activeCell="I23" sqref="I23"/>
    </sheetView>
  </sheetViews>
  <sheetFormatPr defaultColWidth="9" defaultRowHeight="33" customHeight="1"/>
  <cols>
    <col min="1" max="1" width="12.6333333333333" style="11" customWidth="1"/>
    <col min="2" max="3" width="10.3833333333333" style="11" customWidth="1"/>
    <col min="4" max="4" width="9.75" style="11" customWidth="1"/>
    <col min="5" max="5" width="6.75" style="11" customWidth="1"/>
    <col min="6" max="6" width="11.1333333333333" style="11" customWidth="1"/>
    <col min="7" max="7" width="8.25" style="11" customWidth="1"/>
    <col min="8" max="8" width="6.75" style="11" customWidth="1"/>
    <col min="9" max="9" width="15.25" style="11" customWidth="1"/>
    <col min="10" max="10" width="8.25" style="11" customWidth="1"/>
    <col min="11" max="11" width="6.75" style="11" customWidth="1"/>
    <col min="12" max="12" width="14.75" style="11" customWidth="1"/>
    <col min="13" max="13" width="14.75" style="278" customWidth="1"/>
    <col min="14" max="14" width="14.75" style="279" customWidth="1"/>
    <col min="15" max="16" width="9.13333333333333" style="279" customWidth="1"/>
    <col min="17" max="17" width="10.25" style="279" customWidth="1"/>
    <col min="18" max="20" width="9.13333333333333" style="279" customWidth="1"/>
    <col min="21" max="25" width="9" style="279"/>
    <col min="26" max="26" width="9" style="280"/>
    <col min="27" max="16384" width="9" style="278"/>
  </cols>
  <sheetData>
    <row r="1" ht="27.75" customHeight="1" spans="1:14">
      <c r="A1" s="281" t="s">
        <v>632</v>
      </c>
      <c r="B1" s="281"/>
      <c r="C1" s="281"/>
      <c r="D1" s="281"/>
      <c r="E1" s="281"/>
      <c r="F1" s="281"/>
      <c r="G1" s="281"/>
      <c r="H1" s="281"/>
      <c r="I1" s="281"/>
      <c r="J1" s="281"/>
      <c r="K1" s="281"/>
      <c r="L1" s="281"/>
      <c r="M1" s="281"/>
      <c r="N1" s="281"/>
    </row>
    <row r="2" ht="27.75" customHeight="1" spans="1:14">
      <c r="A2" s="282" t="s">
        <v>633</v>
      </c>
      <c r="B2" s="283" t="s">
        <v>634</v>
      </c>
      <c r="C2" s="283"/>
      <c r="D2" s="283"/>
      <c r="E2" s="283"/>
      <c r="F2" s="283" t="s">
        <v>635</v>
      </c>
      <c r="G2" s="283"/>
      <c r="H2" s="283"/>
      <c r="I2" s="283" t="s">
        <v>636</v>
      </c>
      <c r="J2" s="283"/>
      <c r="K2" s="283"/>
      <c r="L2" s="283" t="s">
        <v>637</v>
      </c>
      <c r="M2" s="283"/>
      <c r="N2" s="290"/>
    </row>
    <row r="3" ht="27.75" customHeight="1" spans="1:17">
      <c r="A3" s="284"/>
      <c r="B3" s="62" t="s">
        <v>600</v>
      </c>
      <c r="C3" s="62" t="s">
        <v>638</v>
      </c>
      <c r="D3" s="62" t="s">
        <v>639</v>
      </c>
      <c r="E3" s="62"/>
      <c r="F3" s="62" t="s">
        <v>600</v>
      </c>
      <c r="G3" s="62" t="s">
        <v>639</v>
      </c>
      <c r="H3" s="62"/>
      <c r="I3" s="62" t="s">
        <v>600</v>
      </c>
      <c r="J3" s="62" t="s">
        <v>639</v>
      </c>
      <c r="K3" s="62"/>
      <c r="L3" s="62" t="s">
        <v>612</v>
      </c>
      <c r="M3" s="291" t="s">
        <v>613</v>
      </c>
      <c r="N3" s="292" t="s">
        <v>614</v>
      </c>
      <c r="P3" s="279">
        <v>15</v>
      </c>
      <c r="Q3" s="279">
        <v>16</v>
      </c>
    </row>
    <row r="4" ht="27.75" customHeight="1" spans="1:26">
      <c r="A4" s="285" t="s">
        <v>615</v>
      </c>
      <c r="B4" s="43">
        <v>18362.5503932429</v>
      </c>
      <c r="C4" s="43">
        <v>16795.52</v>
      </c>
      <c r="D4" s="286">
        <v>9.33004987784176</v>
      </c>
      <c r="E4" s="286"/>
      <c r="F4" s="43">
        <v>26935.710022999</v>
      </c>
      <c r="G4" s="286">
        <v>8.44329703621219</v>
      </c>
      <c r="H4" s="286"/>
      <c r="I4" s="43">
        <v>10820.7343031463</v>
      </c>
      <c r="J4" s="286">
        <v>9.11936266461421</v>
      </c>
      <c r="K4" s="286"/>
      <c r="L4" s="43">
        <v>60300000.3694354</v>
      </c>
      <c r="M4" s="293">
        <v>28220428.0617554</v>
      </c>
      <c r="N4" s="294">
        <v>32079572.30768</v>
      </c>
      <c r="O4" s="295">
        <f>M4/L4*100</f>
        <v>46.8000462501815</v>
      </c>
      <c r="P4" s="296">
        <f>M4/L4*100</f>
        <v>46.8000462501815</v>
      </c>
      <c r="Q4" s="300">
        <v>46.4535338060835</v>
      </c>
      <c r="R4" s="300">
        <f>Q4-P4</f>
        <v>-0.346512444098032</v>
      </c>
      <c r="S4" s="279" t="s">
        <v>640</v>
      </c>
      <c r="U4" s="279">
        <v>18362.5503932429</v>
      </c>
      <c r="V4" s="279">
        <v>26935.710022999</v>
      </c>
      <c r="W4" s="279">
        <v>10820.7343031463</v>
      </c>
      <c r="X4" s="301">
        <f>B4-U4</f>
        <v>0</v>
      </c>
      <c r="Y4" s="301">
        <f>F4-V4</f>
        <v>0</v>
      </c>
      <c r="Z4" s="302">
        <f>I4-W4</f>
        <v>0</v>
      </c>
    </row>
    <row r="5" ht="27.75" customHeight="1" spans="1:26">
      <c r="A5" s="285" t="s">
        <v>616</v>
      </c>
      <c r="B5" s="43">
        <v>26604.7277314502</v>
      </c>
      <c r="C5" s="43">
        <v>24271.6253637087</v>
      </c>
      <c r="D5" s="286">
        <v>9.61246860389457</v>
      </c>
      <c r="E5" s="43">
        <f>RANK(D5,$D$5:$D$20)</f>
        <v>5</v>
      </c>
      <c r="F5" s="43">
        <v>31988.884</v>
      </c>
      <c r="G5" s="286">
        <v>9</v>
      </c>
      <c r="H5" s="43">
        <f>RANK(G5,$G$5:$G$20)</f>
        <v>4</v>
      </c>
      <c r="I5" s="43">
        <v>15732.7716</v>
      </c>
      <c r="J5" s="286">
        <v>9.2</v>
      </c>
      <c r="K5" s="43">
        <f>RANK(J5,$J$5:$J$20)</f>
        <v>8</v>
      </c>
      <c r="L5" s="43">
        <v>7475368.16263852</v>
      </c>
      <c r="M5" s="293">
        <v>4999465.59982232</v>
      </c>
      <c r="N5" s="294">
        <v>2475902.5628162</v>
      </c>
      <c r="O5" s="295">
        <f t="shared" ref="O5:O20" si="0">M5/L5*100</f>
        <v>66.8791889717135</v>
      </c>
      <c r="P5" s="296">
        <f t="shared" ref="P5:P20" si="1">M5/L5*100</f>
        <v>66.8791889717135</v>
      </c>
      <c r="Q5" s="300">
        <v>66.8405117000863</v>
      </c>
      <c r="R5" s="300">
        <f t="shared" ref="R5:R20" si="2">Q5-P5</f>
        <v>-0.0386772716271651</v>
      </c>
      <c r="S5" s="279">
        <f>RANK(F5,$F$5:$F$20)</f>
        <v>2</v>
      </c>
      <c r="T5" s="279">
        <f>RANK(I5,$I$5:$I$20)</f>
        <v>3</v>
      </c>
      <c r="U5" s="279">
        <v>26604.7277314502</v>
      </c>
      <c r="V5" s="279">
        <v>31988.884</v>
      </c>
      <c r="W5" s="279">
        <v>15732.7716</v>
      </c>
      <c r="X5" s="301">
        <f t="shared" ref="X5:X20" si="3">B5-U5</f>
        <v>0</v>
      </c>
      <c r="Y5" s="301">
        <f t="shared" ref="Y5:Y20" si="4">F5-V5</f>
        <v>0</v>
      </c>
      <c r="Z5" s="302">
        <f t="shared" ref="Z5:Z20" si="5">I5-W5</f>
        <v>0</v>
      </c>
    </row>
    <row r="6" ht="27.75" customHeight="1" spans="1:26">
      <c r="A6" s="285" t="s">
        <v>617</v>
      </c>
      <c r="B6" s="43">
        <v>23998.4948733246</v>
      </c>
      <c r="C6" s="43">
        <v>21947.2779325524</v>
      </c>
      <c r="D6" s="286">
        <v>9.34611092581</v>
      </c>
      <c r="E6" s="43">
        <f t="shared" ref="E6:E20" si="6">RANK(D6,$D$5:$D$20)</f>
        <v>8</v>
      </c>
      <c r="F6" s="43">
        <v>29766.408</v>
      </c>
      <c r="G6" s="286">
        <v>8.7</v>
      </c>
      <c r="H6" s="43">
        <f t="shared" ref="H6:H20" si="7">RANK(G6,$G$5:$G$20)</f>
        <v>7</v>
      </c>
      <c r="I6" s="43">
        <v>15964.358</v>
      </c>
      <c r="J6" s="286">
        <v>9.3</v>
      </c>
      <c r="K6" s="43">
        <f t="shared" ref="K6:K20" si="8">RANK(J6,$J$5:$J$20)</f>
        <v>7</v>
      </c>
      <c r="L6" s="43">
        <v>3544111.29764659</v>
      </c>
      <c r="M6" s="293">
        <v>2063017.83137931</v>
      </c>
      <c r="N6" s="294">
        <v>1481093.46626728</v>
      </c>
      <c r="O6" s="295">
        <f t="shared" si="0"/>
        <v>58.2097360415635</v>
      </c>
      <c r="P6" s="296">
        <f t="shared" si="1"/>
        <v>58.2097360415635</v>
      </c>
      <c r="Q6" s="300">
        <v>57.9912044259265</v>
      </c>
      <c r="R6" s="300">
        <f t="shared" si="2"/>
        <v>-0.218531615636977</v>
      </c>
      <c r="S6" s="279">
        <f t="shared" ref="S6:S20" si="9">RANK(F6,$F$5:$F$20)</f>
        <v>3</v>
      </c>
      <c r="T6" s="279">
        <f t="shared" ref="T6:T20" si="10">RANK(I6,$I$5:$I$20)</f>
        <v>2</v>
      </c>
      <c r="U6" s="279">
        <v>23998.4948733246</v>
      </c>
      <c r="V6" s="279">
        <v>29766.408</v>
      </c>
      <c r="W6" s="279">
        <v>15964.358</v>
      </c>
      <c r="X6" s="301">
        <f t="shared" si="3"/>
        <v>0</v>
      </c>
      <c r="Y6" s="301">
        <f t="shared" si="4"/>
        <v>0</v>
      </c>
      <c r="Z6" s="302">
        <f t="shared" si="5"/>
        <v>0</v>
      </c>
    </row>
    <row r="7" ht="27.75" customHeight="1" spans="1:26">
      <c r="A7" s="285" t="s">
        <v>618</v>
      </c>
      <c r="B7" s="43">
        <v>18716.8923974097</v>
      </c>
      <c r="C7" s="43">
        <v>17014.947744049</v>
      </c>
      <c r="D7" s="286">
        <v>10.0026440219652</v>
      </c>
      <c r="E7" s="43">
        <f t="shared" si="6"/>
        <v>2</v>
      </c>
      <c r="F7" s="43">
        <v>26368.524</v>
      </c>
      <c r="G7" s="286">
        <v>9.2</v>
      </c>
      <c r="H7" s="43">
        <f t="shared" si="7"/>
        <v>2</v>
      </c>
      <c r="I7" s="43">
        <v>11551.589</v>
      </c>
      <c r="J7" s="286">
        <v>9.9</v>
      </c>
      <c r="K7" s="43">
        <f t="shared" si="8"/>
        <v>1</v>
      </c>
      <c r="L7" s="43">
        <v>3224470.78547183</v>
      </c>
      <c r="M7" s="293">
        <v>1559317.8666161</v>
      </c>
      <c r="N7" s="294">
        <v>1665152.91885572</v>
      </c>
      <c r="O7" s="295">
        <f t="shared" si="0"/>
        <v>48.3588771727057</v>
      </c>
      <c r="P7" s="296">
        <f t="shared" si="1"/>
        <v>48.3588771727057</v>
      </c>
      <c r="Q7" s="300">
        <v>48.0864345821644</v>
      </c>
      <c r="R7" s="300">
        <f t="shared" si="2"/>
        <v>-0.272442590541274</v>
      </c>
      <c r="S7" s="279">
        <f t="shared" si="9"/>
        <v>6</v>
      </c>
      <c r="T7" s="279">
        <f t="shared" si="10"/>
        <v>6</v>
      </c>
      <c r="U7" s="279">
        <v>18716.8923974097</v>
      </c>
      <c r="V7" s="279">
        <v>26368.524</v>
      </c>
      <c r="W7" s="279">
        <v>11551.589</v>
      </c>
      <c r="X7" s="301">
        <f t="shared" si="3"/>
        <v>0</v>
      </c>
      <c r="Y7" s="301">
        <f t="shared" si="4"/>
        <v>0</v>
      </c>
      <c r="Z7" s="302">
        <f t="shared" si="5"/>
        <v>0</v>
      </c>
    </row>
    <row r="8" ht="27.75" customHeight="1" spans="1:26">
      <c r="A8" s="285" t="s">
        <v>619</v>
      </c>
      <c r="B8" s="43">
        <v>19384.6791369438</v>
      </c>
      <c r="C8" s="43">
        <v>20748.6050252908</v>
      </c>
      <c r="D8" s="286">
        <v>7.84455781845396</v>
      </c>
      <c r="E8" s="43">
        <f t="shared" si="6"/>
        <v>16</v>
      </c>
      <c r="F8" s="43">
        <v>26321.0547974775</v>
      </c>
      <c r="G8" s="286">
        <v>7</v>
      </c>
      <c r="H8" s="43">
        <f t="shared" si="7"/>
        <v>16</v>
      </c>
      <c r="I8" s="43">
        <v>10138.6137277787</v>
      </c>
      <c r="J8" s="286">
        <v>8.4</v>
      </c>
      <c r="K8" s="43">
        <f t="shared" si="8"/>
        <v>14</v>
      </c>
      <c r="L8" s="43">
        <v>2309791.90580501</v>
      </c>
      <c r="M8" s="293">
        <v>1516051.1922132</v>
      </c>
      <c r="N8" s="294">
        <v>793740.713591811</v>
      </c>
      <c r="O8" s="295">
        <v>57.1364071053417</v>
      </c>
      <c r="P8" s="296">
        <f t="shared" si="1"/>
        <v>65.6358344837487</v>
      </c>
      <c r="Q8" s="300">
        <v>56.6607567242758</v>
      </c>
      <c r="R8" s="300">
        <f t="shared" si="2"/>
        <v>-8.97507775947285</v>
      </c>
      <c r="S8" s="279">
        <f t="shared" si="9"/>
        <v>7</v>
      </c>
      <c r="T8" s="279">
        <f t="shared" si="10"/>
        <v>9</v>
      </c>
      <c r="U8" s="279">
        <v>22376.2413430224</v>
      </c>
      <c r="V8" s="279">
        <v>28105.69</v>
      </c>
      <c r="W8" s="279">
        <v>11432.948</v>
      </c>
      <c r="X8" s="301">
        <f t="shared" si="3"/>
        <v>-2991.5622060786</v>
      </c>
      <c r="Y8" s="301">
        <f t="shared" si="4"/>
        <v>-1784.6352025225</v>
      </c>
      <c r="Z8" s="302">
        <f t="shared" si="5"/>
        <v>-1294.3342722213</v>
      </c>
    </row>
    <row r="9" ht="27.75" customHeight="1" spans="1:26">
      <c r="A9" s="285" t="s">
        <v>620</v>
      </c>
      <c r="B9" s="43">
        <v>27968.735257642</v>
      </c>
      <c r="C9" s="43">
        <v>25647.516873464</v>
      </c>
      <c r="D9" s="286">
        <v>9.05046050122549</v>
      </c>
      <c r="E9" s="43">
        <f t="shared" si="6"/>
        <v>14</v>
      </c>
      <c r="F9" s="43">
        <v>35262.48</v>
      </c>
      <c r="G9" s="286">
        <v>8.3</v>
      </c>
      <c r="H9" s="43">
        <f t="shared" si="7"/>
        <v>11</v>
      </c>
      <c r="I9" s="43">
        <v>16331.179</v>
      </c>
      <c r="J9" s="286">
        <v>9.1</v>
      </c>
      <c r="K9" s="43">
        <f t="shared" si="8"/>
        <v>10</v>
      </c>
      <c r="L9" s="43">
        <v>2176898.23845917</v>
      </c>
      <c r="M9" s="293">
        <v>1338195.17830446</v>
      </c>
      <c r="N9" s="294">
        <v>838703.060154711</v>
      </c>
      <c r="O9" s="295">
        <f t="shared" si="0"/>
        <v>61.4725647098528</v>
      </c>
      <c r="P9" s="296">
        <f t="shared" si="1"/>
        <v>61.4725647098528</v>
      </c>
      <c r="Q9" s="300">
        <v>61.3061792589855</v>
      </c>
      <c r="R9" s="300">
        <f t="shared" si="2"/>
        <v>-0.166385450867345</v>
      </c>
      <c r="S9" s="279">
        <f t="shared" si="9"/>
        <v>1</v>
      </c>
      <c r="T9" s="279">
        <f t="shared" si="10"/>
        <v>1</v>
      </c>
      <c r="U9" s="279">
        <v>27968.735257642</v>
      </c>
      <c r="V9" s="279">
        <v>35262.48</v>
      </c>
      <c r="W9" s="279">
        <v>16331.179</v>
      </c>
      <c r="X9" s="301">
        <f t="shared" si="3"/>
        <v>0</v>
      </c>
      <c r="Y9" s="301">
        <f t="shared" si="4"/>
        <v>0</v>
      </c>
      <c r="Z9" s="302">
        <f t="shared" si="5"/>
        <v>0</v>
      </c>
    </row>
    <row r="10" ht="27.75" customHeight="1" spans="1:26">
      <c r="A10" s="285" t="s">
        <v>621</v>
      </c>
      <c r="B10" s="43">
        <v>18937.1472171249</v>
      </c>
      <c r="C10" s="43">
        <v>17411.1146375538</v>
      </c>
      <c r="D10" s="286">
        <v>8.76470353184374</v>
      </c>
      <c r="E10" s="43">
        <f t="shared" si="6"/>
        <v>15</v>
      </c>
      <c r="F10" s="43">
        <v>25689.96</v>
      </c>
      <c r="G10" s="286">
        <v>8</v>
      </c>
      <c r="H10" s="43">
        <f t="shared" si="7"/>
        <v>13</v>
      </c>
      <c r="I10" s="43">
        <v>9881.744</v>
      </c>
      <c r="J10" s="286">
        <v>8.4</v>
      </c>
      <c r="K10" s="43">
        <f t="shared" si="8"/>
        <v>14</v>
      </c>
      <c r="L10" s="43">
        <v>2117477.36853945</v>
      </c>
      <c r="M10" s="293">
        <v>1212952.26325736</v>
      </c>
      <c r="N10" s="294">
        <v>904525.105282093</v>
      </c>
      <c r="O10" s="295">
        <f t="shared" si="0"/>
        <v>57.2828914858252</v>
      </c>
      <c r="P10" s="296">
        <f t="shared" si="1"/>
        <v>57.2828914858252</v>
      </c>
      <c r="Q10" s="300">
        <v>56.7533914758472</v>
      </c>
      <c r="R10" s="300">
        <f t="shared" si="2"/>
        <v>-0.529500009977994</v>
      </c>
      <c r="S10" s="279">
        <f t="shared" si="9"/>
        <v>9</v>
      </c>
      <c r="T10" s="279">
        <f t="shared" si="10"/>
        <v>12</v>
      </c>
      <c r="U10" s="279">
        <v>18937.1472171249</v>
      </c>
      <c r="V10" s="279">
        <v>25689.96</v>
      </c>
      <c r="W10" s="279">
        <v>9881.744</v>
      </c>
      <c r="X10" s="301">
        <f t="shared" si="3"/>
        <v>0</v>
      </c>
      <c r="Y10" s="301">
        <f t="shared" si="4"/>
        <v>0</v>
      </c>
      <c r="Z10" s="302">
        <f t="shared" si="5"/>
        <v>0</v>
      </c>
    </row>
    <row r="11" ht="27.75" customHeight="1" spans="1:26">
      <c r="A11" s="285" t="s">
        <v>622</v>
      </c>
      <c r="B11" s="43">
        <v>20035.0946893416</v>
      </c>
      <c r="C11" s="43">
        <v>26177.5350987778</v>
      </c>
      <c r="D11" s="286">
        <v>9.06743347410482</v>
      </c>
      <c r="E11" s="43">
        <f t="shared" si="6"/>
        <v>13</v>
      </c>
      <c r="F11" s="43">
        <v>27997.7543635479</v>
      </c>
      <c r="G11" s="286">
        <v>8.6</v>
      </c>
      <c r="H11" s="43">
        <f t="shared" si="7"/>
        <v>8</v>
      </c>
      <c r="I11" s="43">
        <v>11169.0654499886</v>
      </c>
      <c r="J11" s="286">
        <v>9.1</v>
      </c>
      <c r="K11" s="43">
        <f t="shared" si="8"/>
        <v>10</v>
      </c>
      <c r="L11" s="43">
        <v>709700.003008817</v>
      </c>
      <c r="M11" s="293">
        <v>545885.038114011</v>
      </c>
      <c r="N11" s="294">
        <v>163814.964894805</v>
      </c>
      <c r="O11" s="295">
        <v>52.6840164726642</v>
      </c>
      <c r="P11" s="296">
        <f t="shared" si="1"/>
        <v>76.9177167535153</v>
      </c>
      <c r="Q11" s="300">
        <v>48.5971249816618</v>
      </c>
      <c r="R11" s="300">
        <f t="shared" si="2"/>
        <v>-28.3205917718535</v>
      </c>
      <c r="S11" s="279">
        <f t="shared" si="9"/>
        <v>5</v>
      </c>
      <c r="T11" s="279">
        <f t="shared" si="10"/>
        <v>8</v>
      </c>
      <c r="U11" s="279">
        <v>28551.1656790199</v>
      </c>
      <c r="V11" s="279">
        <v>31748.124</v>
      </c>
      <c r="W11" s="279">
        <v>17897.855</v>
      </c>
      <c r="X11" s="301">
        <f t="shared" si="3"/>
        <v>-8516.0709896783</v>
      </c>
      <c r="Y11" s="301">
        <f t="shared" si="4"/>
        <v>-3750.3696364521</v>
      </c>
      <c r="Z11" s="302">
        <f t="shared" si="5"/>
        <v>-6728.7895500114</v>
      </c>
    </row>
    <row r="12" ht="27.75" customHeight="1" spans="1:26">
      <c r="A12" s="285" t="s">
        <v>623</v>
      </c>
      <c r="B12" s="43">
        <v>15944.8665513294</v>
      </c>
      <c r="C12" s="43">
        <v>14136.9818200577</v>
      </c>
      <c r="D12" s="286">
        <v>9.39629716330388</v>
      </c>
      <c r="E12" s="43">
        <f t="shared" si="6"/>
        <v>7</v>
      </c>
      <c r="F12" s="43">
        <v>24471.0630000913</v>
      </c>
      <c r="G12" s="286">
        <v>8.4</v>
      </c>
      <c r="H12" s="43">
        <f t="shared" si="7"/>
        <v>9</v>
      </c>
      <c r="I12" s="43">
        <v>9985.1676776257</v>
      </c>
      <c r="J12" s="286">
        <v>9.2</v>
      </c>
      <c r="K12" s="43">
        <f t="shared" si="8"/>
        <v>8</v>
      </c>
      <c r="L12" s="43">
        <v>5367817.18358947</v>
      </c>
      <c r="M12" s="293">
        <v>2134326.31746593</v>
      </c>
      <c r="N12" s="294">
        <v>3233490.86612354</v>
      </c>
      <c r="O12" s="295">
        <v>41.1413912708666</v>
      </c>
      <c r="P12" s="296">
        <f t="shared" si="1"/>
        <v>39.7615314469168</v>
      </c>
      <c r="Q12" s="300">
        <v>41.7993509791138</v>
      </c>
      <c r="R12" s="300">
        <f t="shared" si="2"/>
        <v>2.03781953219701</v>
      </c>
      <c r="S12" s="279">
        <f t="shared" si="9"/>
        <v>10</v>
      </c>
      <c r="T12" s="279">
        <f t="shared" si="10"/>
        <v>11</v>
      </c>
      <c r="U12" s="279">
        <v>15465.3346417925</v>
      </c>
      <c r="V12" s="279">
        <v>23966.156</v>
      </c>
      <c r="W12" s="279">
        <v>9854.208</v>
      </c>
      <c r="X12" s="301">
        <f t="shared" si="3"/>
        <v>479.5319095369</v>
      </c>
      <c r="Y12" s="301">
        <f t="shared" si="4"/>
        <v>504.907000091302</v>
      </c>
      <c r="Z12" s="302">
        <f t="shared" si="5"/>
        <v>130.9596776257</v>
      </c>
    </row>
    <row r="13" ht="27.75" customHeight="1" spans="1:26">
      <c r="A13" s="285" t="s">
        <v>624</v>
      </c>
      <c r="B13" s="43">
        <v>18255.0106918803</v>
      </c>
      <c r="C13" s="43">
        <v>16735.5073299167</v>
      </c>
      <c r="D13" s="286">
        <v>9.07951777026371</v>
      </c>
      <c r="E13" s="43">
        <f t="shared" si="6"/>
        <v>12</v>
      </c>
      <c r="F13" s="43">
        <v>26226.296</v>
      </c>
      <c r="G13" s="286">
        <v>8.4</v>
      </c>
      <c r="H13" s="43">
        <f t="shared" si="7"/>
        <v>9</v>
      </c>
      <c r="I13" s="43">
        <v>11872.07</v>
      </c>
      <c r="J13" s="286">
        <v>8.5</v>
      </c>
      <c r="K13" s="43">
        <f t="shared" si="8"/>
        <v>13</v>
      </c>
      <c r="L13" s="43">
        <v>1354357.01758571</v>
      </c>
      <c r="M13" s="293">
        <v>602246.371130111</v>
      </c>
      <c r="N13" s="294">
        <v>752110.6464556</v>
      </c>
      <c r="O13" s="295">
        <f t="shared" si="0"/>
        <v>44.4673275443783</v>
      </c>
      <c r="P13" s="296">
        <f t="shared" si="1"/>
        <v>44.4673275443783</v>
      </c>
      <c r="Q13" s="300">
        <v>44.1699983871595</v>
      </c>
      <c r="R13" s="300">
        <f t="shared" si="2"/>
        <v>-0.297329157218812</v>
      </c>
      <c r="S13" s="279">
        <f t="shared" si="9"/>
        <v>8</v>
      </c>
      <c r="T13" s="279">
        <f t="shared" si="10"/>
        <v>5</v>
      </c>
      <c r="U13" s="279">
        <v>18255.0106918803</v>
      </c>
      <c r="V13" s="279">
        <v>26226.296</v>
      </c>
      <c r="W13" s="279">
        <v>11872.07</v>
      </c>
      <c r="X13" s="301">
        <f t="shared" si="3"/>
        <v>0</v>
      </c>
      <c r="Y13" s="301">
        <f t="shared" si="4"/>
        <v>0</v>
      </c>
      <c r="Z13" s="302">
        <f t="shared" si="5"/>
        <v>0</v>
      </c>
    </row>
    <row r="14" ht="27.75" customHeight="1" spans="1:26">
      <c r="A14" s="285" t="s">
        <v>625</v>
      </c>
      <c r="B14" s="43">
        <v>16443.5673001378</v>
      </c>
      <c r="C14" s="43">
        <v>14921.9155499891</v>
      </c>
      <c r="D14" s="286">
        <v>10.1974290435503</v>
      </c>
      <c r="E14" s="43">
        <f t="shared" si="6"/>
        <v>1</v>
      </c>
      <c r="F14" s="43">
        <v>24167.554</v>
      </c>
      <c r="G14" s="286">
        <v>9.4</v>
      </c>
      <c r="H14" s="43">
        <f t="shared" si="7"/>
        <v>1</v>
      </c>
      <c r="I14" s="43">
        <v>10069.758</v>
      </c>
      <c r="J14" s="286">
        <v>9.8</v>
      </c>
      <c r="K14" s="43">
        <f t="shared" si="8"/>
        <v>2</v>
      </c>
      <c r="L14" s="43">
        <v>3956711.05170895</v>
      </c>
      <c r="M14" s="293">
        <v>1788883.99997704</v>
      </c>
      <c r="N14" s="294">
        <v>2167827.0517319</v>
      </c>
      <c r="O14" s="295">
        <f t="shared" si="0"/>
        <v>45.2113883626756</v>
      </c>
      <c r="P14" s="296">
        <f t="shared" si="1"/>
        <v>45.2113883626756</v>
      </c>
      <c r="Q14" s="300">
        <v>44.901693677704</v>
      </c>
      <c r="R14" s="300">
        <f t="shared" si="2"/>
        <v>-0.30969468497161</v>
      </c>
      <c r="S14" s="279">
        <f t="shared" si="9"/>
        <v>12</v>
      </c>
      <c r="T14" s="279">
        <f t="shared" si="10"/>
        <v>10</v>
      </c>
      <c r="U14" s="279">
        <v>16443.5673001378</v>
      </c>
      <c r="V14" s="279">
        <v>24167.554</v>
      </c>
      <c r="W14" s="279">
        <v>10069.758</v>
      </c>
      <c r="X14" s="301">
        <f t="shared" si="3"/>
        <v>0</v>
      </c>
      <c r="Y14" s="301">
        <f t="shared" si="4"/>
        <v>0</v>
      </c>
      <c r="Z14" s="302">
        <f t="shared" si="5"/>
        <v>0</v>
      </c>
    </row>
    <row r="15" ht="27.75" customHeight="1" spans="1:26">
      <c r="A15" s="285" t="s">
        <v>626</v>
      </c>
      <c r="B15" s="43">
        <v>14094.6800101627</v>
      </c>
      <c r="C15" s="43">
        <v>12853.5314148209</v>
      </c>
      <c r="D15" s="286">
        <v>9.65609026256102</v>
      </c>
      <c r="E15" s="43">
        <f t="shared" si="6"/>
        <v>3</v>
      </c>
      <c r="F15" s="43">
        <v>23495.63</v>
      </c>
      <c r="G15" s="286">
        <v>8.2</v>
      </c>
      <c r="H15" s="43">
        <f t="shared" si="7"/>
        <v>12</v>
      </c>
      <c r="I15" s="43">
        <v>9001.448</v>
      </c>
      <c r="J15" s="286">
        <v>9.6</v>
      </c>
      <c r="K15" s="43">
        <f t="shared" si="8"/>
        <v>4</v>
      </c>
      <c r="L15" s="43">
        <v>7848475.85368955</v>
      </c>
      <c r="M15" s="293">
        <v>2757941.66576634</v>
      </c>
      <c r="N15" s="294">
        <v>5090534.18792321</v>
      </c>
      <c r="O15" s="295">
        <f t="shared" si="0"/>
        <v>35.1398375580125</v>
      </c>
      <c r="P15" s="296">
        <f t="shared" si="1"/>
        <v>35.1398375580125</v>
      </c>
      <c r="Q15" s="300">
        <v>34.9612196961356</v>
      </c>
      <c r="R15" s="300">
        <f t="shared" si="2"/>
        <v>-0.178617861876866</v>
      </c>
      <c r="S15" s="279">
        <f t="shared" si="9"/>
        <v>14</v>
      </c>
      <c r="T15" s="279">
        <f t="shared" si="10"/>
        <v>16</v>
      </c>
      <c r="U15" s="279">
        <v>14094.6800101627</v>
      </c>
      <c r="V15" s="279">
        <v>23495.63</v>
      </c>
      <c r="W15" s="279">
        <v>9001.448</v>
      </c>
      <c r="X15" s="301">
        <f t="shared" si="3"/>
        <v>0</v>
      </c>
      <c r="Y15" s="301">
        <f t="shared" si="4"/>
        <v>0</v>
      </c>
      <c r="Z15" s="302">
        <f t="shared" si="5"/>
        <v>0</v>
      </c>
    </row>
    <row r="16" ht="27.75" customHeight="1" spans="1:26">
      <c r="A16" s="285" t="s">
        <v>627</v>
      </c>
      <c r="B16" s="43">
        <v>14222.1923464302</v>
      </c>
      <c r="C16" s="43">
        <v>13009.3064749147</v>
      </c>
      <c r="D16" s="286">
        <v>9.32321698973197</v>
      </c>
      <c r="E16" s="43">
        <f t="shared" si="6"/>
        <v>9</v>
      </c>
      <c r="F16" s="43">
        <v>23630.457</v>
      </c>
      <c r="G16" s="286">
        <v>7.7</v>
      </c>
      <c r="H16" s="43">
        <f t="shared" si="7"/>
        <v>15</v>
      </c>
      <c r="I16" s="43">
        <v>9140.204</v>
      </c>
      <c r="J16" s="286">
        <v>9.7</v>
      </c>
      <c r="K16" s="43">
        <f t="shared" si="8"/>
        <v>3</v>
      </c>
      <c r="L16" s="43">
        <v>5504253.30573984</v>
      </c>
      <c r="M16" s="293">
        <v>1930439.11349028</v>
      </c>
      <c r="N16" s="294">
        <v>3573814.19224956</v>
      </c>
      <c r="O16" s="295">
        <f t="shared" si="0"/>
        <v>35.0717709789485</v>
      </c>
      <c r="P16" s="296">
        <f t="shared" si="1"/>
        <v>35.0717709789485</v>
      </c>
      <c r="Q16" s="300">
        <v>34.8846303168231</v>
      </c>
      <c r="R16" s="300">
        <f t="shared" si="2"/>
        <v>-0.187140662125429</v>
      </c>
      <c r="S16" s="279">
        <f t="shared" si="9"/>
        <v>13</v>
      </c>
      <c r="T16" s="279">
        <f t="shared" si="10"/>
        <v>15</v>
      </c>
      <c r="U16" s="279">
        <v>14222.1923464302</v>
      </c>
      <c r="V16" s="279">
        <v>23630.457</v>
      </c>
      <c r="W16" s="279">
        <v>9140.204</v>
      </c>
      <c r="X16" s="301">
        <f t="shared" si="3"/>
        <v>0</v>
      </c>
      <c r="Y16" s="301">
        <f t="shared" si="4"/>
        <v>0</v>
      </c>
      <c r="Z16" s="302">
        <f t="shared" si="5"/>
        <v>0</v>
      </c>
    </row>
    <row r="17" ht="27.75" customHeight="1" spans="1:26">
      <c r="A17" s="285" t="s">
        <v>628</v>
      </c>
      <c r="B17" s="43">
        <v>14546.1369735792</v>
      </c>
      <c r="C17" s="43">
        <v>13005.27001352</v>
      </c>
      <c r="D17" s="286">
        <v>9.23590694221036</v>
      </c>
      <c r="E17" s="43">
        <f t="shared" si="6"/>
        <v>11</v>
      </c>
      <c r="F17" s="43">
        <v>22842.8345981184</v>
      </c>
      <c r="G17" s="286">
        <v>7.9</v>
      </c>
      <c r="H17" s="43">
        <f t="shared" si="7"/>
        <v>14</v>
      </c>
      <c r="I17" s="43">
        <v>9196.93881626545</v>
      </c>
      <c r="J17" s="286">
        <v>9.5</v>
      </c>
      <c r="K17" s="43">
        <f t="shared" si="8"/>
        <v>5</v>
      </c>
      <c r="L17" s="43">
        <v>5720855.22306668</v>
      </c>
      <c r="M17" s="293">
        <v>2230363.84184437</v>
      </c>
      <c r="N17" s="294">
        <v>3490491.38122231</v>
      </c>
      <c r="O17" s="295">
        <v>39.2000513768202</v>
      </c>
      <c r="P17" s="296">
        <f t="shared" si="1"/>
        <v>38.9865458026532</v>
      </c>
      <c r="Q17" s="300">
        <v>38.8161758736308</v>
      </c>
      <c r="R17" s="300">
        <f t="shared" si="2"/>
        <v>-0.170369929022421</v>
      </c>
      <c r="S17" s="279">
        <f t="shared" si="9"/>
        <v>16</v>
      </c>
      <c r="T17" s="279">
        <f t="shared" si="10"/>
        <v>14</v>
      </c>
      <c r="U17" s="279">
        <v>14206.4246495519</v>
      </c>
      <c r="V17" s="279">
        <v>22238.19</v>
      </c>
      <c r="W17" s="279">
        <v>9074.265</v>
      </c>
      <c r="X17" s="301">
        <f t="shared" si="3"/>
        <v>339.712324027299</v>
      </c>
      <c r="Y17" s="301">
        <f t="shared" si="4"/>
        <v>604.644598118401</v>
      </c>
      <c r="Z17" s="302">
        <f t="shared" si="5"/>
        <v>122.673816265451</v>
      </c>
    </row>
    <row r="18" ht="27.75" customHeight="1" spans="1:26">
      <c r="A18" s="285" t="s">
        <v>629</v>
      </c>
      <c r="B18" s="43">
        <v>14201.6765377489</v>
      </c>
      <c r="C18" s="43">
        <v>12954.0264664124</v>
      </c>
      <c r="D18" s="286">
        <v>9.63136886103702</v>
      </c>
      <c r="E18" s="43">
        <f t="shared" si="6"/>
        <v>4</v>
      </c>
      <c r="F18" s="43">
        <v>23120.472</v>
      </c>
      <c r="G18" s="286">
        <v>9.1</v>
      </c>
      <c r="H18" s="43">
        <f t="shared" si="7"/>
        <v>3</v>
      </c>
      <c r="I18" s="43">
        <v>9738.162</v>
      </c>
      <c r="J18" s="286">
        <v>8.6</v>
      </c>
      <c r="K18" s="43">
        <f t="shared" si="8"/>
        <v>12</v>
      </c>
      <c r="L18" s="43">
        <v>5021556.79486202</v>
      </c>
      <c r="M18" s="293">
        <v>1674882.12094911</v>
      </c>
      <c r="N18" s="294">
        <v>3346674.67391291</v>
      </c>
      <c r="O18" s="295">
        <f t="shared" si="0"/>
        <v>33.3538420328696</v>
      </c>
      <c r="P18" s="296">
        <f t="shared" si="1"/>
        <v>33.3538420328696</v>
      </c>
      <c r="Q18" s="300">
        <v>33.1951558004629</v>
      </c>
      <c r="R18" s="300">
        <f t="shared" si="2"/>
        <v>-0.158686232406744</v>
      </c>
      <c r="S18" s="279">
        <f t="shared" si="9"/>
        <v>15</v>
      </c>
      <c r="T18" s="279">
        <f t="shared" si="10"/>
        <v>13</v>
      </c>
      <c r="U18" s="279">
        <v>14201.6765377489</v>
      </c>
      <c r="V18" s="279">
        <v>23120.472</v>
      </c>
      <c r="W18" s="279">
        <v>9738.162</v>
      </c>
      <c r="X18" s="301">
        <f t="shared" si="3"/>
        <v>0</v>
      </c>
      <c r="Y18" s="301">
        <f t="shared" si="4"/>
        <v>0</v>
      </c>
      <c r="Z18" s="302">
        <f t="shared" si="5"/>
        <v>0</v>
      </c>
    </row>
    <row r="19" ht="27.75" customHeight="1" spans="1:26">
      <c r="A19" s="285" t="s">
        <v>630</v>
      </c>
      <c r="B19" s="43">
        <v>17577.3382535885</v>
      </c>
      <c r="C19" s="43">
        <v>16088.6195370326</v>
      </c>
      <c r="D19" s="286">
        <v>9.25324085841683</v>
      </c>
      <c r="E19" s="43">
        <f t="shared" si="6"/>
        <v>10</v>
      </c>
      <c r="F19" s="43">
        <v>24279.255</v>
      </c>
      <c r="G19" s="286">
        <v>8.9</v>
      </c>
      <c r="H19" s="43">
        <f t="shared" si="7"/>
        <v>5</v>
      </c>
      <c r="I19" s="43">
        <v>11511.207</v>
      </c>
      <c r="J19" s="286">
        <v>8.3</v>
      </c>
      <c r="K19" s="43">
        <f t="shared" si="8"/>
        <v>16</v>
      </c>
      <c r="L19" s="43">
        <v>1416511.36890069</v>
      </c>
      <c r="M19" s="293">
        <v>672988.062541108</v>
      </c>
      <c r="N19" s="294">
        <v>743523.306359578</v>
      </c>
      <c r="O19" s="295">
        <f t="shared" si="0"/>
        <v>47.5102478749177</v>
      </c>
      <c r="P19" s="296">
        <f t="shared" si="1"/>
        <v>47.5102478749177</v>
      </c>
      <c r="Q19" s="300">
        <v>46.9779095689052</v>
      </c>
      <c r="R19" s="300">
        <f t="shared" si="2"/>
        <v>-0.532338306012527</v>
      </c>
      <c r="S19" s="279">
        <f t="shared" si="9"/>
        <v>11</v>
      </c>
      <c r="T19" s="279">
        <f t="shared" si="10"/>
        <v>7</v>
      </c>
      <c r="U19" s="279">
        <v>17577.3382535885</v>
      </c>
      <c r="V19" s="279">
        <v>24279.255</v>
      </c>
      <c r="W19" s="279">
        <v>11511.207</v>
      </c>
      <c r="X19" s="301">
        <f t="shared" si="3"/>
        <v>0</v>
      </c>
      <c r="Y19" s="301">
        <f t="shared" si="4"/>
        <v>0</v>
      </c>
      <c r="Z19" s="302">
        <f t="shared" si="5"/>
        <v>0</v>
      </c>
    </row>
    <row r="20" ht="27.75" customHeight="1" spans="1:26">
      <c r="A20" s="287" t="s">
        <v>631</v>
      </c>
      <c r="B20" s="288">
        <v>19929.6519244193</v>
      </c>
      <c r="C20" s="288">
        <v>18183.8594156914</v>
      </c>
      <c r="D20" s="289">
        <v>9.6007809388443</v>
      </c>
      <c r="E20" s="43">
        <f t="shared" si="6"/>
        <v>6</v>
      </c>
      <c r="F20" s="288">
        <v>28602.432</v>
      </c>
      <c r="G20" s="289">
        <v>8.8</v>
      </c>
      <c r="H20" s="43">
        <f t="shared" si="7"/>
        <v>6</v>
      </c>
      <c r="I20" s="288">
        <v>12308.594</v>
      </c>
      <c r="J20" s="289">
        <v>9.4</v>
      </c>
      <c r="K20" s="43">
        <f t="shared" si="8"/>
        <v>6</v>
      </c>
      <c r="L20" s="288">
        <v>2551644.80872306</v>
      </c>
      <c r="M20" s="297">
        <v>1193471.59888433</v>
      </c>
      <c r="N20" s="298">
        <v>1358173.20983873</v>
      </c>
      <c r="O20" s="295">
        <f t="shared" si="0"/>
        <v>46.7726383705257</v>
      </c>
      <c r="P20" s="296">
        <f t="shared" si="1"/>
        <v>46.7726383705257</v>
      </c>
      <c r="Q20" s="300">
        <v>46.5097595299876</v>
      </c>
      <c r="R20" s="300">
        <f t="shared" si="2"/>
        <v>-0.262878840538136</v>
      </c>
      <c r="S20" s="279">
        <f t="shared" si="9"/>
        <v>4</v>
      </c>
      <c r="T20" s="279">
        <f t="shared" si="10"/>
        <v>4</v>
      </c>
      <c r="U20" s="279">
        <v>19929.6519244193</v>
      </c>
      <c r="V20" s="279">
        <v>28602.432</v>
      </c>
      <c r="W20" s="279">
        <v>12308.594</v>
      </c>
      <c r="X20" s="301">
        <f t="shared" si="3"/>
        <v>0</v>
      </c>
      <c r="Y20" s="301">
        <f t="shared" si="4"/>
        <v>0</v>
      </c>
      <c r="Z20" s="302">
        <f t="shared" si="5"/>
        <v>0</v>
      </c>
    </row>
    <row r="21" customHeight="1" spans="14:14">
      <c r="N21" s="299"/>
    </row>
  </sheetData>
  <mergeCells count="6">
    <mergeCell ref="A1:N1"/>
    <mergeCell ref="B2:D2"/>
    <mergeCell ref="F2:G2"/>
    <mergeCell ref="I2:J2"/>
    <mergeCell ref="L2:N2"/>
    <mergeCell ref="S4:T4"/>
  </mergeCells>
  <pageMargins left="0.49" right="0.26" top="0.4" bottom="0.37" header="0.31496062992126" footer="0.31496062992126"/>
  <pageSetup paperSize="9" scale="94" orientation="landscape"/>
  <headerFooter/>
  <colBreaks count="1" manualBreakCount="1">
    <brk id="1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zoomScale="85" zoomScaleNormal="85" workbookViewId="0">
      <selection activeCell="E12" sqref="E12:G12"/>
    </sheetView>
  </sheetViews>
  <sheetFormatPr defaultColWidth="9" defaultRowHeight="14.25"/>
  <cols>
    <col min="2" max="4" width="10.8833333333333" customWidth="1"/>
    <col min="5" max="10" width="12" customWidth="1"/>
    <col min="11" max="11" width="11.1333333333333" customWidth="1"/>
  </cols>
  <sheetData>
    <row r="1" spans="1:1">
      <c r="A1" t="s">
        <v>641</v>
      </c>
    </row>
    <row r="3" s="103" customFormat="1" ht="24" customHeight="1" spans="1:10">
      <c r="A3" s="131" t="s">
        <v>619</v>
      </c>
      <c r="B3" s="234">
        <v>16606.4435721553</v>
      </c>
      <c r="C3" s="234">
        <v>20826.48</v>
      </c>
      <c r="D3" s="234">
        <v>8639.904</v>
      </c>
      <c r="E3" s="256">
        <v>2232779.91637426</v>
      </c>
      <c r="F3" s="157">
        <v>1459600.26505469</v>
      </c>
      <c r="G3" s="158">
        <v>773179.651319573</v>
      </c>
      <c r="H3" s="159">
        <v>2333896</v>
      </c>
      <c r="I3" s="159">
        <v>1473214</v>
      </c>
      <c r="J3" s="177">
        <v>860682</v>
      </c>
    </row>
    <row r="4" s="103" customFormat="1" ht="24" customHeight="1" spans="1:10">
      <c r="A4" s="235"/>
      <c r="B4" s="236">
        <f>SUMPRODUCT(B5:B12,E5:E12)/E4</f>
        <v>14452.0716893237</v>
      </c>
      <c r="C4" s="236">
        <f>SUMPRODUCT(C5:C12,F5:F12)/F4</f>
        <v>19583.6878058591</v>
      </c>
      <c r="D4" s="236">
        <f>SUMPRODUCT(D5:D12,G5:G12)/G4</f>
        <v>7691.29136013418</v>
      </c>
      <c r="E4" s="257">
        <f t="shared" ref="E4:J4" si="0">SUM(E5:E12)</f>
        <v>3228203.5920283</v>
      </c>
      <c r="F4" s="257">
        <f t="shared" si="0"/>
        <v>1835220.97024015</v>
      </c>
      <c r="G4" s="257">
        <f t="shared" si="0"/>
        <v>1392982.62178815</v>
      </c>
      <c r="H4" s="257">
        <f t="shared" si="0"/>
        <v>3342012</v>
      </c>
      <c r="I4" s="257">
        <f t="shared" si="0"/>
        <v>1825826</v>
      </c>
      <c r="J4" s="257">
        <f t="shared" si="0"/>
        <v>1516186</v>
      </c>
    </row>
    <row r="5" s="118" customFormat="1" ht="21.95" customHeight="1" spans="1:10">
      <c r="A5" s="133" t="s">
        <v>642</v>
      </c>
      <c r="B5" s="237">
        <v>17859.8814517877</v>
      </c>
      <c r="C5" s="238">
        <v>21424.992</v>
      </c>
      <c r="D5" s="239">
        <v>8843.80965797379</v>
      </c>
      <c r="E5" s="258">
        <v>174167.412961616</v>
      </c>
      <c r="F5" s="259">
        <v>124813.857451165</v>
      </c>
      <c r="G5" s="259">
        <v>49353.555510451</v>
      </c>
      <c r="H5" s="162">
        <v>180917</v>
      </c>
      <c r="I5" s="162">
        <v>125978</v>
      </c>
      <c r="J5" s="178">
        <v>54939</v>
      </c>
    </row>
    <row r="6" s="118" customFormat="1" ht="21.95" customHeight="1" spans="1:10">
      <c r="A6" s="133" t="s">
        <v>643</v>
      </c>
      <c r="B6" s="237">
        <v>20963.1516013108</v>
      </c>
      <c r="C6" s="238">
        <v>22245.436</v>
      </c>
      <c r="D6" s="239">
        <v>9320.0605992</v>
      </c>
      <c r="E6" s="258">
        <v>582546.109895783</v>
      </c>
      <c r="F6" s="259">
        <v>524753.607544924</v>
      </c>
      <c r="G6" s="259">
        <v>57792.5023508591</v>
      </c>
      <c r="H6" s="162">
        <v>593981</v>
      </c>
      <c r="I6" s="162">
        <v>529648</v>
      </c>
      <c r="J6" s="178">
        <v>64333</v>
      </c>
    </row>
    <row r="7" s="118" customFormat="1" ht="21.95" customHeight="1" spans="1:10">
      <c r="A7" s="133" t="s">
        <v>644</v>
      </c>
      <c r="B7" s="237">
        <v>17767.480286947</v>
      </c>
      <c r="C7" s="238">
        <v>20099.141065</v>
      </c>
      <c r="D7" s="239">
        <v>8871.95199250241</v>
      </c>
      <c r="E7" s="258">
        <v>310653.800527098</v>
      </c>
      <c r="F7" s="259">
        <v>246137.270381854</v>
      </c>
      <c r="G7" s="259">
        <v>64516.5301452442</v>
      </c>
      <c r="H7" s="162">
        <v>320251</v>
      </c>
      <c r="I7" s="162">
        <v>248433</v>
      </c>
      <c r="J7" s="178">
        <v>71818</v>
      </c>
    </row>
    <row r="8" s="118" customFormat="1" ht="21.95" customHeight="1" spans="1:10">
      <c r="A8" s="133" t="s">
        <v>645</v>
      </c>
      <c r="B8" s="237">
        <v>19040.8676859852</v>
      </c>
      <c r="C8" s="238">
        <v>19930.41</v>
      </c>
      <c r="D8" s="239">
        <v>9001.29735406962</v>
      </c>
      <c r="E8" s="258">
        <v>172918.647259166</v>
      </c>
      <c r="F8" s="259">
        <v>158844.45307685</v>
      </c>
      <c r="G8" s="259">
        <v>14074.1941823156</v>
      </c>
      <c r="H8" s="162">
        <v>175993</v>
      </c>
      <c r="I8" s="162">
        <v>160326</v>
      </c>
      <c r="J8" s="178">
        <v>15667</v>
      </c>
    </row>
    <row r="9" s="118" customFormat="1" ht="21.95" customHeight="1" spans="1:10">
      <c r="A9" s="133" t="s">
        <v>646</v>
      </c>
      <c r="B9" s="237">
        <v>13785.0872010706</v>
      </c>
      <c r="C9" s="238">
        <v>19853.052</v>
      </c>
      <c r="D9" s="239">
        <v>8526.7650426252</v>
      </c>
      <c r="E9" s="258">
        <v>371547.823079837</v>
      </c>
      <c r="F9" s="259">
        <v>172494.14202337</v>
      </c>
      <c r="G9" s="259">
        <v>199053.681056467</v>
      </c>
      <c r="H9" s="162">
        <v>395684</v>
      </c>
      <c r="I9" s="162">
        <v>174103</v>
      </c>
      <c r="J9" s="178">
        <v>221581</v>
      </c>
    </row>
    <row r="10" s="118" customFormat="1" ht="21.95" customHeight="1" spans="1:10">
      <c r="A10" s="133" t="s">
        <v>647</v>
      </c>
      <c r="B10" s="237">
        <v>12651.3303260342</v>
      </c>
      <c r="C10" s="238">
        <v>20255.9152</v>
      </c>
      <c r="D10" s="239">
        <v>8557.68218833503</v>
      </c>
      <c r="E10" s="258">
        <v>524049.776617126</v>
      </c>
      <c r="F10" s="259">
        <v>183384.566709452</v>
      </c>
      <c r="G10" s="259">
        <v>340665.209907675</v>
      </c>
      <c r="H10" s="162">
        <v>564314</v>
      </c>
      <c r="I10" s="162">
        <v>185095</v>
      </c>
      <c r="J10" s="178">
        <v>379219</v>
      </c>
    </row>
    <row r="11" s="118" customFormat="1" ht="21.95" customHeight="1" spans="1:10">
      <c r="A11" s="133" t="s">
        <v>648</v>
      </c>
      <c r="B11" s="237">
        <v>12303.0424370975</v>
      </c>
      <c r="C11" s="238">
        <v>16242.6</v>
      </c>
      <c r="D11" s="239">
        <v>8243.92202931268</v>
      </c>
      <c r="E11" s="258">
        <v>96896.3460336393</v>
      </c>
      <c r="F11" s="259">
        <v>49172.367867078</v>
      </c>
      <c r="G11" s="259">
        <v>47723.9781665613</v>
      </c>
      <c r="H11" s="162">
        <v>102756</v>
      </c>
      <c r="I11" s="162">
        <v>49631</v>
      </c>
      <c r="J11" s="178">
        <v>53125</v>
      </c>
    </row>
    <row r="12" s="118" customFormat="1" ht="21.95" customHeight="1" spans="1:10">
      <c r="A12" s="240" t="s">
        <v>649</v>
      </c>
      <c r="B12" s="241">
        <v>9619.71873915985</v>
      </c>
      <c r="C12" s="242">
        <v>14754.4010992621</v>
      </c>
      <c r="D12" s="243">
        <v>6507.93467083433</v>
      </c>
      <c r="E12" s="260">
        <v>995423.675654032</v>
      </c>
      <c r="F12" s="261">
        <v>375620.70518546</v>
      </c>
      <c r="G12" s="261">
        <v>619802.970468572</v>
      </c>
      <c r="H12" s="262">
        <v>1008116</v>
      </c>
      <c r="I12" s="262">
        <v>352612</v>
      </c>
      <c r="J12" s="274">
        <v>655504</v>
      </c>
    </row>
    <row r="13" s="103" customFormat="1" ht="24" customHeight="1" spans="1:10">
      <c r="A13" s="131" t="s">
        <v>622</v>
      </c>
      <c r="B13" s="234">
        <v>21094.6921001591</v>
      </c>
      <c r="C13" s="234">
        <v>23807.474</v>
      </c>
      <c r="D13" s="234">
        <v>12159.975</v>
      </c>
      <c r="E13" s="256">
        <v>685130.236161051</v>
      </c>
      <c r="F13" s="157">
        <v>525558.7347004</v>
      </c>
      <c r="G13" s="158">
        <v>159571.501460651</v>
      </c>
      <c r="H13" s="159">
        <v>719905</v>
      </c>
      <c r="I13" s="159">
        <v>526261</v>
      </c>
      <c r="J13" s="177">
        <v>193644</v>
      </c>
    </row>
    <row r="14" s="231" customFormat="1" ht="24" customHeight="1" spans="1:11">
      <c r="A14" s="235"/>
      <c r="B14" s="236">
        <f>SUMPRODUCT(B15:B19,E15:E19)/E14</f>
        <v>14942.0543378676</v>
      </c>
      <c r="C14" s="236">
        <f>SUMPRODUCT(C15:C19,F15:F19)/F14</f>
        <v>20949.4902369119</v>
      </c>
      <c r="D14" s="236">
        <f>SUMPRODUCT(D15:D19,G15:G19)/G14</f>
        <v>8330.88229012039</v>
      </c>
      <c r="E14" s="257">
        <f t="shared" ref="E14:J14" si="1">SUM(E15:E19)</f>
        <v>1508358.33835406</v>
      </c>
      <c r="F14" s="257">
        <f t="shared" si="1"/>
        <v>790262.802882975</v>
      </c>
      <c r="G14" s="257">
        <f t="shared" si="1"/>
        <v>718095.535471081</v>
      </c>
      <c r="H14" s="257">
        <f t="shared" si="1"/>
        <v>1558617</v>
      </c>
      <c r="I14" s="257">
        <f t="shared" si="1"/>
        <v>787550</v>
      </c>
      <c r="J14" s="257">
        <f t="shared" si="1"/>
        <v>771067</v>
      </c>
      <c r="K14" s="275">
        <f>F14/E14*100</f>
        <v>52.3922454491366</v>
      </c>
    </row>
    <row r="15" s="118" customFormat="1" ht="21.95" customHeight="1" spans="1:10">
      <c r="A15" s="133" t="s">
        <v>650</v>
      </c>
      <c r="B15" s="237">
        <v>25434.86234</v>
      </c>
      <c r="C15" s="238">
        <v>25434.86234</v>
      </c>
      <c r="D15" s="239">
        <v>0</v>
      </c>
      <c r="E15" s="258">
        <v>283333.402511909</v>
      </c>
      <c r="F15" s="259">
        <v>283333.402511909</v>
      </c>
      <c r="G15" s="259">
        <v>0</v>
      </c>
      <c r="H15" s="162">
        <v>283712</v>
      </c>
      <c r="I15" s="162">
        <v>283712</v>
      </c>
      <c r="J15" s="178">
        <v>0</v>
      </c>
    </row>
    <row r="16" s="118" customFormat="1" ht="21.95" customHeight="1" spans="1:10">
      <c r="A16" s="133" t="s">
        <v>651</v>
      </c>
      <c r="B16" s="237">
        <v>21920.3498685571</v>
      </c>
      <c r="C16" s="238">
        <v>22658.7275805</v>
      </c>
      <c r="D16" s="239">
        <v>14584.88955</v>
      </c>
      <c r="E16" s="258">
        <v>111974.475945843</v>
      </c>
      <c r="F16" s="259">
        <v>101734.060293143</v>
      </c>
      <c r="G16" s="259">
        <v>10240.4156527004</v>
      </c>
      <c r="H16" s="162">
        <v>114297</v>
      </c>
      <c r="I16" s="162">
        <v>101870</v>
      </c>
      <c r="J16" s="178">
        <v>12427</v>
      </c>
    </row>
    <row r="17" s="118" customFormat="1" ht="21.95" customHeight="1" spans="1:10">
      <c r="A17" s="133" t="s">
        <v>652</v>
      </c>
      <c r="B17" s="237">
        <v>21372.2830509729</v>
      </c>
      <c r="C17" s="238">
        <v>23391.637218</v>
      </c>
      <c r="D17" s="239">
        <v>14458.6449</v>
      </c>
      <c r="E17" s="258">
        <v>68903.8535031612</v>
      </c>
      <c r="F17" s="259">
        <v>53327.7420790571</v>
      </c>
      <c r="G17" s="259">
        <v>15576.1114241041</v>
      </c>
      <c r="H17" s="162">
        <v>72301</v>
      </c>
      <c r="I17" s="162">
        <v>53399</v>
      </c>
      <c r="J17" s="178">
        <v>18902</v>
      </c>
    </row>
    <row r="18" s="118" customFormat="1" ht="21.95" customHeight="1" spans="1:10">
      <c r="A18" s="133" t="s">
        <v>653</v>
      </c>
      <c r="B18" s="237">
        <v>15023.2435925714</v>
      </c>
      <c r="C18" s="238">
        <v>20112.6607</v>
      </c>
      <c r="D18" s="239">
        <v>11706.645</v>
      </c>
      <c r="E18" s="258">
        <v>220918.504200137</v>
      </c>
      <c r="F18" s="259">
        <v>87163.5298162906</v>
      </c>
      <c r="G18" s="259">
        <v>133754.974383846</v>
      </c>
      <c r="H18" s="162">
        <v>249595</v>
      </c>
      <c r="I18" s="162">
        <v>87280</v>
      </c>
      <c r="J18" s="178">
        <v>162315</v>
      </c>
    </row>
    <row r="19" s="232" customFormat="1" ht="21.95" customHeight="1" spans="1:10">
      <c r="A19" s="240" t="s">
        <v>654</v>
      </c>
      <c r="B19" s="241">
        <v>9821.53219715222</v>
      </c>
      <c r="C19" s="242">
        <v>15275.091</v>
      </c>
      <c r="D19" s="243">
        <v>7236.9</v>
      </c>
      <c r="E19" s="260">
        <v>823228.102193006</v>
      </c>
      <c r="F19" s="261">
        <v>264704.068182575</v>
      </c>
      <c r="G19" s="263">
        <v>558524.034010431</v>
      </c>
      <c r="H19" s="262">
        <v>838712</v>
      </c>
      <c r="I19" s="262">
        <v>261289</v>
      </c>
      <c r="J19" s="274">
        <v>577423</v>
      </c>
    </row>
    <row r="20" s="113" customFormat="1" ht="37.5" customHeight="1" spans="1:10">
      <c r="A20" s="193" t="s">
        <v>623</v>
      </c>
      <c r="B20" s="244">
        <v>11781.2978195344</v>
      </c>
      <c r="C20" s="244">
        <v>18033.84</v>
      </c>
      <c r="D20" s="244">
        <v>7702.2</v>
      </c>
      <c r="E20" s="264">
        <v>5204584.11287093</v>
      </c>
      <c r="F20" s="157">
        <v>2054853.60566135</v>
      </c>
      <c r="G20" s="158">
        <v>3149730.50720957</v>
      </c>
      <c r="H20" s="159">
        <v>5284652</v>
      </c>
      <c r="I20" s="159">
        <v>2028343</v>
      </c>
      <c r="J20" s="212">
        <v>3256309</v>
      </c>
    </row>
    <row r="21" s="233" customFormat="1" ht="37.5" customHeight="1" spans="1:10">
      <c r="A21" s="245"/>
      <c r="B21" s="236">
        <f>SUMPRODUCT(B22:B32,E22:E32)/E21</f>
        <v>12149.5327361847</v>
      </c>
      <c r="C21" s="236">
        <f>SUMPRODUCT(C22:C32,F22:F32)/F21</f>
        <v>18441.7480289293</v>
      </c>
      <c r="D21" s="236">
        <f>SUMPRODUCT(D22:D32,G22:G32)/G21</f>
        <v>7802.52048049321</v>
      </c>
      <c r="E21" s="257">
        <f t="shared" ref="E21:J21" si="2">SUM(E22:E32)</f>
        <v>4381356.01067792</v>
      </c>
      <c r="F21" s="257">
        <f t="shared" si="2"/>
        <v>1790149.53747877</v>
      </c>
      <c r="G21" s="257">
        <f t="shared" si="2"/>
        <v>2591206.47319914</v>
      </c>
      <c r="H21" s="257">
        <f t="shared" si="2"/>
        <v>4445940</v>
      </c>
      <c r="I21" s="257">
        <f t="shared" si="2"/>
        <v>1767054</v>
      </c>
      <c r="J21" s="257">
        <f t="shared" si="2"/>
        <v>2678886</v>
      </c>
    </row>
    <row r="22" s="112" customFormat="1" ht="29.25" customHeight="1" spans="1:10">
      <c r="A22" s="195" t="s">
        <v>655</v>
      </c>
      <c r="B22" s="246">
        <v>20822.4856640713</v>
      </c>
      <c r="C22" s="238">
        <v>24991.032</v>
      </c>
      <c r="D22" s="247">
        <v>10133.616</v>
      </c>
      <c r="E22" s="265">
        <v>240784.941572784</v>
      </c>
      <c r="F22" s="266">
        <v>173227.892221804</v>
      </c>
      <c r="G22" s="266">
        <v>67557.0493509794</v>
      </c>
      <c r="H22" s="162">
        <v>240836</v>
      </c>
      <c r="I22" s="162">
        <v>170993</v>
      </c>
      <c r="J22" s="214">
        <v>69843</v>
      </c>
    </row>
    <row r="23" s="112" customFormat="1" ht="29.25" customHeight="1" spans="1:10">
      <c r="A23" s="195" t="s">
        <v>656</v>
      </c>
      <c r="B23" s="246">
        <v>19514.8642159063</v>
      </c>
      <c r="C23" s="238">
        <v>22832.435</v>
      </c>
      <c r="D23" s="247">
        <v>9965.928</v>
      </c>
      <c r="E23" s="265">
        <v>275236.970662192</v>
      </c>
      <c r="F23" s="266">
        <v>204268.359478804</v>
      </c>
      <c r="G23" s="266">
        <v>70968.6111833878</v>
      </c>
      <c r="H23" s="162">
        <v>275003</v>
      </c>
      <c r="I23" s="162">
        <v>201633</v>
      </c>
      <c r="J23" s="214">
        <v>73370</v>
      </c>
    </row>
    <row r="24" s="112" customFormat="1" ht="29.25" customHeight="1" spans="1:10">
      <c r="A24" s="195" t="s">
        <v>657</v>
      </c>
      <c r="B24" s="246">
        <v>13081.1646979017</v>
      </c>
      <c r="C24" s="238">
        <v>17336.616</v>
      </c>
      <c r="D24" s="247">
        <v>10304.2688</v>
      </c>
      <c r="E24" s="265">
        <v>158645.810041918</v>
      </c>
      <c r="F24" s="266">
        <v>62645.2145486641</v>
      </c>
      <c r="G24" s="266">
        <v>96000.5954932542</v>
      </c>
      <c r="H24" s="162">
        <v>161086</v>
      </c>
      <c r="I24" s="162">
        <v>61837</v>
      </c>
      <c r="J24" s="214">
        <v>99249</v>
      </c>
    </row>
    <row r="25" s="112" customFormat="1" ht="29.25" customHeight="1" spans="1:10">
      <c r="A25" s="195" t="s">
        <v>658</v>
      </c>
      <c r="B25" s="246">
        <v>12716.2867227649</v>
      </c>
      <c r="C25" s="238">
        <v>18406.12</v>
      </c>
      <c r="D25" s="247">
        <v>8892.4652</v>
      </c>
      <c r="E25" s="265">
        <v>583960.448006077</v>
      </c>
      <c r="F25" s="266">
        <v>234711.115388491</v>
      </c>
      <c r="G25" s="266">
        <v>349249.332617586</v>
      </c>
      <c r="H25" s="162">
        <v>592750</v>
      </c>
      <c r="I25" s="162">
        <v>231683</v>
      </c>
      <c r="J25" s="214">
        <v>361067</v>
      </c>
    </row>
    <row r="26" s="112" customFormat="1" ht="29.25" customHeight="1" spans="1:10">
      <c r="A26" s="195" t="s">
        <v>659</v>
      </c>
      <c r="B26" s="246">
        <v>10740.3273971129</v>
      </c>
      <c r="C26" s="238">
        <v>17808.417</v>
      </c>
      <c r="D26" s="247">
        <v>7047.9618</v>
      </c>
      <c r="E26" s="265">
        <v>491542.886925062</v>
      </c>
      <c r="F26" s="266">
        <v>168669.076860953</v>
      </c>
      <c r="G26" s="266">
        <v>322873.810064109</v>
      </c>
      <c r="H26" s="162">
        <v>500292</v>
      </c>
      <c r="I26" s="162">
        <v>166493</v>
      </c>
      <c r="J26" s="214">
        <v>333799</v>
      </c>
    </row>
    <row r="27" s="112" customFormat="1" ht="29.25" customHeight="1" spans="1:10">
      <c r="A27" s="195" t="s">
        <v>660</v>
      </c>
      <c r="B27" s="246">
        <v>9427.47137931243</v>
      </c>
      <c r="C27" s="238">
        <v>15424.59</v>
      </c>
      <c r="D27" s="247">
        <v>6648.366</v>
      </c>
      <c r="E27" s="265">
        <v>505656.865621364</v>
      </c>
      <c r="F27" s="266">
        <v>160122.817664476</v>
      </c>
      <c r="G27" s="266">
        <v>345534.047956888</v>
      </c>
      <c r="H27" s="162">
        <v>515283</v>
      </c>
      <c r="I27" s="162">
        <v>158057</v>
      </c>
      <c r="J27" s="214">
        <v>357226</v>
      </c>
    </row>
    <row r="28" s="112" customFormat="1" ht="29.25" customHeight="1" spans="1:10">
      <c r="A28" s="195" t="s">
        <v>661</v>
      </c>
      <c r="B28" s="246">
        <v>9091.35004782349</v>
      </c>
      <c r="C28" s="238">
        <v>14210.196</v>
      </c>
      <c r="D28" s="247">
        <v>6781.872</v>
      </c>
      <c r="E28" s="265">
        <v>560209.500313274</v>
      </c>
      <c r="F28" s="266">
        <v>174170.04739638</v>
      </c>
      <c r="G28" s="266">
        <v>386039.452916893</v>
      </c>
      <c r="H28" s="162">
        <v>571025</v>
      </c>
      <c r="I28" s="162">
        <v>171923</v>
      </c>
      <c r="J28" s="214">
        <v>399102</v>
      </c>
    </row>
    <row r="29" s="112" customFormat="1" ht="29.25" customHeight="1" spans="1:10">
      <c r="A29" s="195" t="s">
        <v>662</v>
      </c>
      <c r="B29" s="246">
        <v>9892.85161342169</v>
      </c>
      <c r="C29" s="238">
        <v>15907.61496</v>
      </c>
      <c r="D29" s="247">
        <v>6858.454</v>
      </c>
      <c r="E29" s="265">
        <v>517315.118639492</v>
      </c>
      <c r="F29" s="266">
        <v>173467.989830809</v>
      </c>
      <c r="G29" s="266">
        <v>343847.128808683</v>
      </c>
      <c r="H29" s="162">
        <v>526712</v>
      </c>
      <c r="I29" s="162">
        <v>171230</v>
      </c>
      <c r="J29" s="214">
        <v>355482</v>
      </c>
    </row>
    <row r="30" s="112" customFormat="1" ht="29.25" customHeight="1" spans="1:10">
      <c r="A30" s="197" t="s">
        <v>663</v>
      </c>
      <c r="B30" s="246">
        <v>9267.96517768743</v>
      </c>
      <c r="C30" s="238">
        <v>15635.2664</v>
      </c>
      <c r="D30" s="247">
        <v>6631.79748</v>
      </c>
      <c r="E30" s="265">
        <v>315282.284077175</v>
      </c>
      <c r="F30" s="266">
        <v>92312.9718470069</v>
      </c>
      <c r="G30" s="266">
        <v>222969.312230169</v>
      </c>
      <c r="H30" s="162">
        <v>321636</v>
      </c>
      <c r="I30" s="162">
        <v>91122</v>
      </c>
      <c r="J30" s="214">
        <v>230514</v>
      </c>
    </row>
    <row r="31" s="112" customFormat="1" ht="29.25" customHeight="1" spans="1:10">
      <c r="A31" s="197" t="s">
        <v>664</v>
      </c>
      <c r="B31" s="246">
        <v>12786.8806220029</v>
      </c>
      <c r="C31" s="238">
        <v>17381.6484</v>
      </c>
      <c r="D31" s="247">
        <v>9589.932</v>
      </c>
      <c r="E31" s="265">
        <v>654854.592315072</v>
      </c>
      <c r="F31" s="266">
        <v>268687.459737879</v>
      </c>
      <c r="G31" s="266">
        <v>386167.132577193</v>
      </c>
      <c r="H31" s="162">
        <v>664455</v>
      </c>
      <c r="I31" s="162">
        <v>265221</v>
      </c>
      <c r="J31" s="214">
        <v>399234</v>
      </c>
    </row>
    <row r="32" s="112" customFormat="1" ht="29.25" customHeight="1" spans="1:10">
      <c r="A32" s="197" t="s">
        <v>665</v>
      </c>
      <c r="B32" s="248">
        <v>23021.97122</v>
      </c>
      <c r="C32" s="238">
        <v>23021.97122</v>
      </c>
      <c r="D32" s="247">
        <v>0</v>
      </c>
      <c r="E32" s="267">
        <v>77866.5925035079</v>
      </c>
      <c r="F32" s="268">
        <v>77866.5925035079</v>
      </c>
      <c r="G32" s="268">
        <v>0</v>
      </c>
      <c r="H32" s="165">
        <v>76862</v>
      </c>
      <c r="I32" s="165">
        <v>76862</v>
      </c>
      <c r="J32" s="215">
        <v>0</v>
      </c>
    </row>
    <row r="33" s="112" customFormat="1" ht="29.25" customHeight="1" spans="1:10">
      <c r="A33" s="249" t="s">
        <v>654</v>
      </c>
      <c r="B33" s="250">
        <v>9821.53219715222</v>
      </c>
      <c r="C33" s="251">
        <v>15275.091</v>
      </c>
      <c r="D33" s="252">
        <v>7236.9</v>
      </c>
      <c r="E33" s="269">
        <v>823228.102193006</v>
      </c>
      <c r="F33" s="270">
        <v>264704.068182575</v>
      </c>
      <c r="G33" s="270">
        <v>558524.034010431</v>
      </c>
      <c r="H33" s="271">
        <v>838712</v>
      </c>
      <c r="I33" s="271">
        <v>261289</v>
      </c>
      <c r="J33" s="276">
        <v>577423</v>
      </c>
    </row>
    <row r="34" s="103" customFormat="1" ht="24" customHeight="1" spans="1:10">
      <c r="A34" s="131" t="s">
        <v>628</v>
      </c>
      <c r="B34" s="234">
        <v>10851.515882461</v>
      </c>
      <c r="C34" s="234">
        <v>16816.444</v>
      </c>
      <c r="D34" s="234">
        <v>7084.368</v>
      </c>
      <c r="E34" s="256">
        <v>5547388.80466111</v>
      </c>
      <c r="F34" s="157">
        <v>2147315.12461133</v>
      </c>
      <c r="G34" s="158">
        <v>3400073.68004978</v>
      </c>
      <c r="H34" s="159">
        <v>5611701</v>
      </c>
      <c r="I34" s="159">
        <v>2015781</v>
      </c>
      <c r="J34" s="177">
        <v>3595920</v>
      </c>
    </row>
    <row r="35" s="231" customFormat="1" ht="24" customHeight="1" spans="1:10">
      <c r="A35" s="235"/>
      <c r="B35" s="236">
        <f>SUMPRODUCT(B36:B42,E36:E42)/E35</f>
        <v>11120.8895879514</v>
      </c>
      <c r="C35" s="236">
        <f>SUMPRODUCT(C36:C42,F36:F42)/F35</f>
        <v>17253.6231448892</v>
      </c>
      <c r="D35" s="236">
        <f>SUMPRODUCT(D36:D42,G36:G42)/G35</f>
        <v>7212.87811942463</v>
      </c>
      <c r="E35" s="257">
        <f t="shared" ref="E35:J35" si="3">SUM(E36:E42)</f>
        <v>4551965.12900708</v>
      </c>
      <c r="F35" s="257">
        <f t="shared" si="3"/>
        <v>1771694.41942587</v>
      </c>
      <c r="G35" s="257">
        <f t="shared" si="3"/>
        <v>2780270.7095812</v>
      </c>
      <c r="H35" s="257">
        <f t="shared" si="3"/>
        <v>4603585</v>
      </c>
      <c r="I35" s="257">
        <f t="shared" si="3"/>
        <v>1663169</v>
      </c>
      <c r="J35" s="257">
        <f t="shared" si="3"/>
        <v>2940416</v>
      </c>
    </row>
    <row r="36" s="118" customFormat="1" ht="21.95" customHeight="1" spans="1:10">
      <c r="A36" s="133" t="s">
        <v>666</v>
      </c>
      <c r="B36" s="237">
        <v>12628.3327978635</v>
      </c>
      <c r="C36" s="238">
        <v>18930.6679626946</v>
      </c>
      <c r="D36" s="239">
        <v>7305.88569154915</v>
      </c>
      <c r="E36" s="258">
        <v>787194.0831231</v>
      </c>
      <c r="F36" s="259">
        <v>360419.556435569</v>
      </c>
      <c r="G36" s="259">
        <v>426774.526687531</v>
      </c>
      <c r="H36" s="162">
        <v>789699</v>
      </c>
      <c r="I36" s="162">
        <v>338342</v>
      </c>
      <c r="J36" s="178">
        <v>451357</v>
      </c>
    </row>
    <row r="37" s="118" customFormat="1" ht="21.95" customHeight="1" spans="1:10">
      <c r="A37" s="133" t="s">
        <v>667</v>
      </c>
      <c r="B37" s="237">
        <v>12632.9920469841</v>
      </c>
      <c r="C37" s="238">
        <v>19245.6388813164</v>
      </c>
      <c r="D37" s="239">
        <v>7898.94457005358</v>
      </c>
      <c r="E37" s="258">
        <v>847852.160926672</v>
      </c>
      <c r="F37" s="259">
        <v>353739.359952698</v>
      </c>
      <c r="G37" s="259">
        <v>494112.800973974</v>
      </c>
      <c r="H37" s="162">
        <v>854645</v>
      </c>
      <c r="I37" s="162">
        <v>332071</v>
      </c>
      <c r="J37" s="178">
        <v>522574</v>
      </c>
    </row>
    <row r="38" s="118" customFormat="1" ht="21.95" customHeight="1" spans="1:10">
      <c r="A38" s="133" t="s">
        <v>668</v>
      </c>
      <c r="B38" s="237">
        <v>9393.1957607931</v>
      </c>
      <c r="C38" s="238">
        <v>15101.7552472032</v>
      </c>
      <c r="D38" s="239">
        <v>7233.41824140915</v>
      </c>
      <c r="E38" s="258">
        <v>1215764.16442312</v>
      </c>
      <c r="F38" s="259">
        <v>333714.749286935</v>
      </c>
      <c r="G38" s="259">
        <v>882049.415136186</v>
      </c>
      <c r="H38" s="162">
        <v>1246129</v>
      </c>
      <c r="I38" s="162">
        <v>313273</v>
      </c>
      <c r="J38" s="178">
        <v>932856</v>
      </c>
    </row>
    <row r="39" s="118" customFormat="1" ht="21.95" customHeight="1" spans="1:10">
      <c r="A39" s="133" t="s">
        <v>669</v>
      </c>
      <c r="B39" s="237">
        <v>10875.9274727593</v>
      </c>
      <c r="C39" s="238">
        <v>16554.1582222468</v>
      </c>
      <c r="D39" s="239">
        <v>6616.82449506087</v>
      </c>
      <c r="E39" s="258">
        <v>744316.236246453</v>
      </c>
      <c r="F39" s="259">
        <v>319011.073309728</v>
      </c>
      <c r="G39" s="259">
        <v>425305.162936725</v>
      </c>
      <c r="H39" s="162">
        <v>749273</v>
      </c>
      <c r="I39" s="162">
        <v>299470</v>
      </c>
      <c r="J39" s="178">
        <v>449803</v>
      </c>
    </row>
    <row r="40" s="118" customFormat="1" ht="21.95" customHeight="1" spans="1:10">
      <c r="A40" s="133" t="s">
        <v>670</v>
      </c>
      <c r="B40" s="237">
        <v>9365.45080199509</v>
      </c>
      <c r="C40" s="238">
        <v>15172.7198832776</v>
      </c>
      <c r="D40" s="239">
        <v>6470.45985326896</v>
      </c>
      <c r="E40" s="258">
        <v>505329.38522346</v>
      </c>
      <c r="F40" s="259">
        <v>168108.513340506</v>
      </c>
      <c r="G40" s="259">
        <v>337220.871882954</v>
      </c>
      <c r="H40" s="162">
        <v>514456</v>
      </c>
      <c r="I40" s="162">
        <v>157811</v>
      </c>
      <c r="J40" s="178">
        <v>356645</v>
      </c>
    </row>
    <row r="41" s="118" customFormat="1" ht="21.95" customHeight="1" spans="1:10">
      <c r="A41" s="133" t="s">
        <v>671</v>
      </c>
      <c r="B41" s="237">
        <v>13817.3538848733</v>
      </c>
      <c r="C41" s="238">
        <v>17399.7072867784</v>
      </c>
      <c r="D41" s="239">
        <v>7901.11401171022</v>
      </c>
      <c r="E41" s="258">
        <v>320408.053700394</v>
      </c>
      <c r="F41" s="259">
        <v>199567.54101267</v>
      </c>
      <c r="G41" s="259">
        <v>120840.512687724</v>
      </c>
      <c r="H41" s="162">
        <v>315144</v>
      </c>
      <c r="I41" s="162">
        <v>187343</v>
      </c>
      <c r="J41" s="178">
        <v>127801</v>
      </c>
    </row>
    <row r="42" s="118" customFormat="1" ht="21.95" customHeight="1" spans="1:10">
      <c r="A42" s="133" t="s">
        <v>672</v>
      </c>
      <c r="B42" s="237">
        <v>9879.20409676207</v>
      </c>
      <c r="C42" s="238">
        <v>15982.9928962486</v>
      </c>
      <c r="D42" s="239">
        <v>7467.13603375778</v>
      </c>
      <c r="E42" s="258">
        <v>131101.045363877</v>
      </c>
      <c r="F42" s="259">
        <v>37133.6260877677</v>
      </c>
      <c r="G42" s="259">
        <v>93967.4192761093</v>
      </c>
      <c r="H42" s="162">
        <v>134239</v>
      </c>
      <c r="I42" s="162">
        <v>34859</v>
      </c>
      <c r="J42" s="178">
        <v>99380</v>
      </c>
    </row>
    <row r="43" s="118" customFormat="1" ht="21.95" customHeight="1" spans="1:10">
      <c r="A43" s="253" t="s">
        <v>649</v>
      </c>
      <c r="B43" s="254">
        <v>9619.71873915985</v>
      </c>
      <c r="C43" s="251">
        <v>14754.4010992621</v>
      </c>
      <c r="D43" s="255">
        <v>6507.93467083433</v>
      </c>
      <c r="E43" s="272">
        <v>995423.675654032</v>
      </c>
      <c r="F43" s="273">
        <v>375620.70518546</v>
      </c>
      <c r="G43" s="273">
        <v>619802.970468572</v>
      </c>
      <c r="H43" s="271">
        <v>1008116</v>
      </c>
      <c r="I43" s="271">
        <v>352612</v>
      </c>
      <c r="J43" s="277">
        <v>655504</v>
      </c>
    </row>
  </sheetData>
  <pageMargins left="0.7" right="0.7"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5"/>
  <sheetViews>
    <sheetView zoomScale="55" zoomScaleNormal="55" workbookViewId="0">
      <selection activeCell="M28" sqref="M28"/>
    </sheetView>
  </sheetViews>
  <sheetFormatPr defaultColWidth="6" defaultRowHeight="14.25"/>
  <cols>
    <col min="1" max="1" width="10.25" style="116" customWidth="1"/>
    <col min="2" max="4" width="19.1333333333333" style="117" customWidth="1"/>
    <col min="5" max="7" width="19.3833333333333" style="116" customWidth="1"/>
    <col min="8" max="9" width="11.6333333333333" style="116" customWidth="1"/>
    <col min="10" max="10" width="7.88333333333333" style="116" customWidth="1"/>
    <col min="11" max="11" width="19" style="116" customWidth="1"/>
    <col min="12" max="12" width="9" style="118" customWidth="1"/>
    <col min="13" max="15" width="19.6333333333333" style="118" customWidth="1"/>
    <col min="16" max="209" width="9" style="118" customWidth="1"/>
    <col min="210" max="210" width="10.25" style="118" customWidth="1"/>
    <col min="211" max="211" width="10.5" style="118" customWidth="1"/>
    <col min="212" max="212" width="6.5" style="118" customWidth="1"/>
    <col min="213" max="213" width="9.38333333333333" style="118" customWidth="1"/>
    <col min="214" max="214" width="6.88333333333333" style="118" customWidth="1"/>
    <col min="215" max="215" width="10.5" style="118" customWidth="1"/>
    <col min="216" max="216" width="6.63333333333333" style="118" customWidth="1"/>
    <col min="217" max="217" width="9.13333333333333" style="118" customWidth="1"/>
    <col min="218" max="218" width="6.63333333333333" style="118" customWidth="1"/>
    <col min="219" max="219" width="10.5" style="118" customWidth="1"/>
    <col min="220" max="220" width="7.13333333333333" style="118" customWidth="1"/>
    <col min="221" max="221" width="8" style="118" customWidth="1"/>
    <col min="222" max="222" width="6.88333333333333" style="118" customWidth="1"/>
    <col min="223" max="224" width="9.63333333333333" style="118" customWidth="1"/>
    <col min="225" max="225" width="8.5" style="118" customWidth="1"/>
    <col min="226" max="226" width="7.13333333333333" style="118" customWidth="1"/>
    <col min="227" max="227" width="8.5" style="118" customWidth="1"/>
    <col min="228" max="228" width="7.13333333333333" style="118" customWidth="1"/>
    <col min="229" max="229" width="5.5" style="118" customWidth="1"/>
    <col min="230" max="230" width="7.13333333333333" style="118" customWidth="1"/>
    <col min="231" max="231" width="8.5" style="118" customWidth="1"/>
    <col min="232" max="232" width="7.13333333333333" style="118" customWidth="1"/>
    <col min="233" max="233" width="7.25" style="118" customWidth="1"/>
    <col min="234" max="234" width="6.75" style="118" customWidth="1"/>
    <col min="235" max="246" width="6" style="118" hidden="1" customWidth="1"/>
    <col min="247" max="247" width="6" style="118" customWidth="1"/>
    <col min="248" max="252" width="6.38333333333333" style="118" customWidth="1"/>
    <col min="253" max="253" width="6.75" style="118" customWidth="1"/>
    <col min="254" max="254" width="6.38333333333333" style="118" customWidth="1"/>
    <col min="255" max="255" width="8.88333333333333" style="118" customWidth="1"/>
    <col min="256" max="16384" width="6" style="118"/>
  </cols>
  <sheetData>
    <row r="1" ht="36.75" customHeight="1" spans="1:10">
      <c r="A1" s="119" t="s">
        <v>673</v>
      </c>
      <c r="B1" s="120"/>
      <c r="C1" s="120"/>
      <c r="D1" s="120"/>
      <c r="E1" s="119"/>
      <c r="F1" s="119"/>
      <c r="G1" s="119"/>
      <c r="H1" s="147"/>
      <c r="I1" s="147"/>
      <c r="J1" s="147"/>
    </row>
    <row r="2" s="103" customFormat="1" ht="36" customHeight="1" spans="1:11">
      <c r="A2" s="121"/>
      <c r="B2" s="122" t="s">
        <v>674</v>
      </c>
      <c r="C2" s="123"/>
      <c r="D2" s="123"/>
      <c r="E2" s="148" t="s">
        <v>675</v>
      </c>
      <c r="F2" s="149"/>
      <c r="G2" s="149"/>
      <c r="H2" s="149"/>
      <c r="I2" s="149"/>
      <c r="J2" s="173"/>
      <c r="K2" s="174" t="s">
        <v>676</v>
      </c>
    </row>
    <row r="3" s="104" customFormat="1" ht="24.75" customHeight="1" spans="1:11">
      <c r="A3" s="124" t="s">
        <v>677</v>
      </c>
      <c r="B3" s="125" t="s">
        <v>678</v>
      </c>
      <c r="C3" s="125" t="s">
        <v>613</v>
      </c>
      <c r="D3" s="125" t="s">
        <v>614</v>
      </c>
      <c r="E3" s="150" t="s">
        <v>679</v>
      </c>
      <c r="F3" s="151"/>
      <c r="G3" s="152"/>
      <c r="H3" s="150" t="s">
        <v>680</v>
      </c>
      <c r="I3" s="151"/>
      <c r="J3" s="152"/>
      <c r="K3" s="174"/>
    </row>
    <row r="4" s="104" customFormat="1" ht="32.25" hidden="1" customHeight="1" spans="1:11">
      <c r="A4" s="126"/>
      <c r="B4" s="127">
        <v>19699.3426231608</v>
      </c>
      <c r="C4" s="128">
        <v>24096.2802199677</v>
      </c>
      <c r="D4" s="128">
        <v>10924.1098401931</v>
      </c>
      <c r="E4" s="153">
        <v>7225074.76262692</v>
      </c>
      <c r="F4" s="153">
        <v>4813307.98861724</v>
      </c>
      <c r="G4" s="153">
        <v>2411766.77400968</v>
      </c>
      <c r="H4" s="151"/>
      <c r="I4" s="151"/>
      <c r="J4" s="151"/>
      <c r="K4" s="175"/>
    </row>
    <row r="5" s="103" customFormat="1" ht="30" customHeight="1" spans="1:11">
      <c r="A5" s="129"/>
      <c r="B5" s="130" t="s">
        <v>681</v>
      </c>
      <c r="C5" s="130" t="s">
        <v>681</v>
      </c>
      <c r="D5" s="130" t="s">
        <v>681</v>
      </c>
      <c r="E5" s="154" t="s">
        <v>682</v>
      </c>
      <c r="F5" s="154" t="s">
        <v>683</v>
      </c>
      <c r="G5" s="155" t="s">
        <v>684</v>
      </c>
      <c r="H5" s="155" t="s">
        <v>685</v>
      </c>
      <c r="I5" s="155" t="s">
        <v>613</v>
      </c>
      <c r="J5" s="155" t="s">
        <v>614</v>
      </c>
      <c r="K5" s="176"/>
    </row>
    <row r="6" s="103" customFormat="1" ht="24" customHeight="1" spans="1:11">
      <c r="A6" s="131" t="s">
        <v>616</v>
      </c>
      <c r="B6" s="132">
        <v>19699.3418651842</v>
      </c>
      <c r="C6" s="132">
        <v>24096.278</v>
      </c>
      <c r="D6" s="132">
        <v>10924.112</v>
      </c>
      <c r="E6" s="156">
        <v>7225074.76262692</v>
      </c>
      <c r="F6" s="157">
        <v>4813307.98861724</v>
      </c>
      <c r="G6" s="158">
        <v>2411766.77400968</v>
      </c>
      <c r="H6" s="159">
        <v>7457027</v>
      </c>
      <c r="I6" s="159">
        <v>4729233</v>
      </c>
      <c r="J6" s="177">
        <v>2727794</v>
      </c>
      <c r="K6" s="176"/>
    </row>
    <row r="7" ht="21.95" customHeight="1" spans="1:11">
      <c r="A7" s="133" t="s">
        <v>686</v>
      </c>
      <c r="B7" s="134">
        <v>25468.3088190603</v>
      </c>
      <c r="C7" s="135">
        <v>25591.2267</v>
      </c>
      <c r="D7" s="136">
        <v>14867.2031</v>
      </c>
      <c r="E7" s="160">
        <v>711132.045315388</v>
      </c>
      <c r="F7" s="161">
        <v>702981.108005021</v>
      </c>
      <c r="G7" s="161">
        <v>8150.937310367</v>
      </c>
      <c r="H7" s="162">
        <v>699921</v>
      </c>
      <c r="I7" s="162">
        <v>690702</v>
      </c>
      <c r="J7" s="178">
        <v>9219</v>
      </c>
      <c r="K7" s="179"/>
    </row>
    <row r="8" ht="21.95" customHeight="1" spans="1:11">
      <c r="A8" s="133" t="s">
        <v>687</v>
      </c>
      <c r="B8" s="134">
        <v>26823.3828470614</v>
      </c>
      <c r="C8" s="135">
        <v>27277.1512</v>
      </c>
      <c r="D8" s="136">
        <v>15455.236</v>
      </c>
      <c r="E8" s="160">
        <v>616493.348512254</v>
      </c>
      <c r="F8" s="161">
        <v>592830.078507409</v>
      </c>
      <c r="G8" s="161">
        <v>23663.2700048446</v>
      </c>
      <c r="H8" s="162">
        <v>609239</v>
      </c>
      <c r="I8" s="162">
        <v>582475</v>
      </c>
      <c r="J8" s="178">
        <v>26764</v>
      </c>
      <c r="K8" s="179"/>
    </row>
    <row r="9" ht="21.95" customHeight="1" spans="1:11">
      <c r="A9" s="133" t="s">
        <v>688</v>
      </c>
      <c r="B9" s="134">
        <v>26289.3549294336</v>
      </c>
      <c r="C9" s="135">
        <v>27312.7792</v>
      </c>
      <c r="D9" s="136">
        <v>15092.567</v>
      </c>
      <c r="E9" s="160">
        <v>650985.661911834</v>
      </c>
      <c r="F9" s="161">
        <v>596466.598307412</v>
      </c>
      <c r="G9" s="161">
        <v>54519.0636044213</v>
      </c>
      <c r="H9" s="162">
        <v>647711</v>
      </c>
      <c r="I9" s="162">
        <v>586048</v>
      </c>
      <c r="J9" s="178">
        <v>61663</v>
      </c>
      <c r="K9" s="179"/>
    </row>
    <row r="10" ht="21.95" customHeight="1" spans="1:11">
      <c r="A10" s="133" t="s">
        <v>689</v>
      </c>
      <c r="B10" s="134">
        <v>26609.3048239024</v>
      </c>
      <c r="C10" s="135">
        <v>27565.5507</v>
      </c>
      <c r="D10" s="136">
        <v>15570.342</v>
      </c>
      <c r="E10" s="160">
        <v>822314.566341744</v>
      </c>
      <c r="F10" s="161">
        <v>756760.48282511</v>
      </c>
      <c r="G10" s="161">
        <v>65554.0835166342</v>
      </c>
      <c r="H10" s="162">
        <v>817686</v>
      </c>
      <c r="I10" s="162">
        <v>743542</v>
      </c>
      <c r="J10" s="178">
        <v>74144</v>
      </c>
      <c r="K10" s="179"/>
    </row>
    <row r="11" ht="21.95" customHeight="1" spans="1:11">
      <c r="A11" s="133" t="s">
        <v>690</v>
      </c>
      <c r="B11" s="134">
        <v>14095.3696398423</v>
      </c>
      <c r="C11" s="135">
        <v>20336.7516</v>
      </c>
      <c r="D11" s="136">
        <v>10427.762</v>
      </c>
      <c r="E11" s="160">
        <v>585031.458244984</v>
      </c>
      <c r="F11" s="161">
        <v>216537.299202273</v>
      </c>
      <c r="G11" s="161">
        <v>368494.159042712</v>
      </c>
      <c r="H11" s="162">
        <v>629535</v>
      </c>
      <c r="I11" s="162">
        <v>212755</v>
      </c>
      <c r="J11" s="178">
        <v>416780</v>
      </c>
      <c r="K11" s="179"/>
    </row>
    <row r="12" ht="21.95" customHeight="1" spans="1:11">
      <c r="A12" s="133" t="s">
        <v>691</v>
      </c>
      <c r="B12" s="134">
        <v>14524.5655318129</v>
      </c>
      <c r="C12" s="135">
        <v>20658.048</v>
      </c>
      <c r="D12" s="136">
        <v>10693.8832</v>
      </c>
      <c r="E12" s="160">
        <v>802611.466215194</v>
      </c>
      <c r="F12" s="161">
        <v>308560.689696845</v>
      </c>
      <c r="G12" s="161">
        <v>494050.77651835</v>
      </c>
      <c r="H12" s="162">
        <v>861960</v>
      </c>
      <c r="I12" s="162">
        <v>303171</v>
      </c>
      <c r="J12" s="178">
        <v>558789</v>
      </c>
      <c r="K12" s="179"/>
    </row>
    <row r="13" ht="21.95" customHeight="1" spans="1:11">
      <c r="A13" s="133" t="s">
        <v>692</v>
      </c>
      <c r="B13" s="134">
        <v>14827.9586574068</v>
      </c>
      <c r="C13" s="135">
        <v>21462.415</v>
      </c>
      <c r="D13" s="136">
        <v>10788.0545</v>
      </c>
      <c r="E13" s="160">
        <v>799096.960632859</v>
      </c>
      <c r="F13" s="161">
        <v>302432.650033867</v>
      </c>
      <c r="G13" s="161">
        <v>496664.310598992</v>
      </c>
      <c r="H13" s="162">
        <v>858895</v>
      </c>
      <c r="I13" s="162">
        <v>297150</v>
      </c>
      <c r="J13" s="178">
        <v>561745</v>
      </c>
      <c r="K13" s="179"/>
    </row>
    <row r="14" ht="21.95" customHeight="1" spans="1:11">
      <c r="A14" s="133" t="s">
        <v>693</v>
      </c>
      <c r="B14" s="134">
        <v>14577.661008613</v>
      </c>
      <c r="C14" s="135">
        <v>19835.568</v>
      </c>
      <c r="D14" s="136">
        <v>10570.9131</v>
      </c>
      <c r="E14" s="160">
        <v>912860.362410746</v>
      </c>
      <c r="F14" s="161">
        <v>394790.889398912</v>
      </c>
      <c r="G14" s="161">
        <v>518069.473011834</v>
      </c>
      <c r="H14" s="162">
        <v>973850</v>
      </c>
      <c r="I14" s="162">
        <v>387895</v>
      </c>
      <c r="J14" s="178">
        <v>585955</v>
      </c>
      <c r="K14" s="179"/>
    </row>
    <row r="15" ht="21.95" customHeight="1" spans="1:11">
      <c r="A15" s="133" t="s">
        <v>694</v>
      </c>
      <c r="B15" s="134">
        <v>15803.7869293112</v>
      </c>
      <c r="C15" s="135">
        <v>20022.6</v>
      </c>
      <c r="D15" s="136">
        <v>10574.404</v>
      </c>
      <c r="E15" s="160">
        <v>744354.968674684</v>
      </c>
      <c r="F15" s="161">
        <v>411985.226231058</v>
      </c>
      <c r="G15" s="161">
        <v>332369.742443625</v>
      </c>
      <c r="H15" s="162">
        <v>780711</v>
      </c>
      <c r="I15" s="162">
        <v>404789</v>
      </c>
      <c r="J15" s="178">
        <v>375922</v>
      </c>
      <c r="K15" s="179"/>
    </row>
    <row r="16" ht="21.95" customHeight="1" spans="1:11">
      <c r="A16" s="133" t="s">
        <v>695</v>
      </c>
      <c r="B16" s="134">
        <v>18377.8261279603</v>
      </c>
      <c r="C16" s="135">
        <v>20749.636</v>
      </c>
      <c r="D16" s="136">
        <v>10764.177</v>
      </c>
      <c r="E16" s="160">
        <v>199359.184903566</v>
      </c>
      <c r="F16" s="161">
        <v>152006.120529053</v>
      </c>
      <c r="G16" s="161">
        <v>47353.064374513</v>
      </c>
      <c r="H16" s="162">
        <v>202909</v>
      </c>
      <c r="I16" s="162">
        <v>149351</v>
      </c>
      <c r="J16" s="178">
        <v>53558</v>
      </c>
      <c r="K16" s="179"/>
    </row>
    <row r="17" ht="21.95" customHeight="1" spans="1:11">
      <c r="A17" s="133" t="s">
        <v>696</v>
      </c>
      <c r="B17" s="134">
        <v>21831.722</v>
      </c>
      <c r="C17" s="135">
        <v>21831.722</v>
      </c>
      <c r="D17" s="136">
        <v>0</v>
      </c>
      <c r="E17" s="160">
        <v>260436.087899095</v>
      </c>
      <c r="F17" s="161">
        <v>260436.087899095</v>
      </c>
      <c r="G17" s="161">
        <v>0</v>
      </c>
      <c r="H17" s="162">
        <v>255887</v>
      </c>
      <c r="I17" s="162">
        <v>255887</v>
      </c>
      <c r="J17" s="178">
        <v>0</v>
      </c>
      <c r="K17" s="179"/>
    </row>
    <row r="18" ht="21.95" customHeight="1" spans="1:11">
      <c r="A18" s="137" t="s">
        <v>697</v>
      </c>
      <c r="B18" s="138">
        <v>20871.4660440505</v>
      </c>
      <c r="C18" s="135">
        <v>21116.736</v>
      </c>
      <c r="D18" s="136">
        <v>10855.6992</v>
      </c>
      <c r="E18" s="163">
        <v>120398.651564577</v>
      </c>
      <c r="F18" s="164">
        <v>117520.75798119</v>
      </c>
      <c r="G18" s="164">
        <v>2877.89358338698</v>
      </c>
      <c r="H18" s="165">
        <v>118723</v>
      </c>
      <c r="I18" s="165">
        <v>115468</v>
      </c>
      <c r="J18" s="180">
        <v>3255</v>
      </c>
      <c r="K18" s="181"/>
    </row>
    <row r="19" s="105" customFormat="1" ht="24" hidden="1" customHeight="1" spans="1:11">
      <c r="A19" s="139"/>
      <c r="B19" s="140">
        <v>17485.9399351704</v>
      </c>
      <c r="C19" s="141">
        <v>22197.8506616873</v>
      </c>
      <c r="D19" s="141">
        <v>10999.0597250167</v>
      </c>
      <c r="E19" s="166">
        <v>3428927.54269043</v>
      </c>
      <c r="F19" s="166">
        <v>1986200.32684908</v>
      </c>
      <c r="G19" s="166">
        <v>1442727.21584134</v>
      </c>
      <c r="H19" s="167"/>
      <c r="I19" s="167"/>
      <c r="J19" s="167"/>
      <c r="K19" s="182"/>
    </row>
    <row r="20" ht="24" hidden="1" customHeight="1" spans="1:11">
      <c r="A20" s="139"/>
      <c r="B20" s="134" t="s">
        <v>681</v>
      </c>
      <c r="C20" s="134" t="s">
        <v>681</v>
      </c>
      <c r="D20" s="134" t="s">
        <v>681</v>
      </c>
      <c r="E20" s="168" t="s">
        <v>682</v>
      </c>
      <c r="F20" s="168" t="s">
        <v>683</v>
      </c>
      <c r="G20" s="169" t="s">
        <v>684</v>
      </c>
      <c r="H20" s="169" t="s">
        <v>685</v>
      </c>
      <c r="I20" s="169" t="s">
        <v>613</v>
      </c>
      <c r="J20" s="169" t="s">
        <v>614</v>
      </c>
      <c r="K20" s="179"/>
    </row>
    <row r="21" s="103" customFormat="1" ht="24" customHeight="1" spans="1:11">
      <c r="A21" s="131" t="s">
        <v>617</v>
      </c>
      <c r="B21" s="132">
        <v>17485.9405090924</v>
      </c>
      <c r="C21" s="132">
        <v>22197.85</v>
      </c>
      <c r="D21" s="132">
        <v>10999.062</v>
      </c>
      <c r="E21" s="156">
        <v>3428927.54269043</v>
      </c>
      <c r="F21" s="157">
        <v>1986200.32684908</v>
      </c>
      <c r="G21" s="158">
        <v>1442727.21584134</v>
      </c>
      <c r="H21" s="159">
        <v>3545067</v>
      </c>
      <c r="I21" s="159">
        <v>1924617</v>
      </c>
      <c r="J21" s="177">
        <v>1620450</v>
      </c>
      <c r="K21" s="176"/>
    </row>
    <row r="22" ht="21.95" customHeight="1" spans="1:11">
      <c r="A22" s="133" t="s">
        <v>698</v>
      </c>
      <c r="B22" s="134">
        <v>24063.9923711244</v>
      </c>
      <c r="C22" s="135">
        <v>24445.3913869606</v>
      </c>
      <c r="D22" s="136">
        <v>15921.6742135598</v>
      </c>
      <c r="E22" s="160">
        <v>546504.154630952</v>
      </c>
      <c r="F22" s="161">
        <v>522050.487001405</v>
      </c>
      <c r="G22" s="161">
        <v>24453.6676295463</v>
      </c>
      <c r="H22" s="162">
        <v>533330</v>
      </c>
      <c r="I22" s="162">
        <v>505864</v>
      </c>
      <c r="J22" s="178">
        <v>27466</v>
      </c>
      <c r="K22" s="179"/>
    </row>
    <row r="23" ht="21.95" customHeight="1" spans="1:11">
      <c r="A23" s="133" t="s">
        <v>699</v>
      </c>
      <c r="B23" s="134">
        <v>21554.1778905021</v>
      </c>
      <c r="C23" s="135">
        <v>23006.8464609069</v>
      </c>
      <c r="D23" s="136">
        <v>12773.0094491713</v>
      </c>
      <c r="E23" s="160">
        <v>312362.2974015</v>
      </c>
      <c r="F23" s="161">
        <v>268023.219937762</v>
      </c>
      <c r="G23" s="161">
        <v>44339.0774637384</v>
      </c>
      <c r="H23" s="162">
        <v>309514</v>
      </c>
      <c r="I23" s="162">
        <v>259713</v>
      </c>
      <c r="J23" s="178">
        <v>49801</v>
      </c>
      <c r="K23" s="179"/>
    </row>
    <row r="24" ht="21.95" customHeight="1" spans="1:11">
      <c r="A24" s="133" t="s">
        <v>700</v>
      </c>
      <c r="B24" s="134">
        <v>20474.888464203</v>
      </c>
      <c r="C24" s="135">
        <v>22579.4643286547</v>
      </c>
      <c r="D24" s="136">
        <v>12725.8735644831</v>
      </c>
      <c r="E24" s="160">
        <v>420883.866841862</v>
      </c>
      <c r="F24" s="161">
        <v>330989.527905721</v>
      </c>
      <c r="G24" s="161">
        <v>89894.3389361405</v>
      </c>
      <c r="H24" s="162">
        <v>421695</v>
      </c>
      <c r="I24" s="162">
        <v>320727</v>
      </c>
      <c r="J24" s="178">
        <v>100968</v>
      </c>
      <c r="K24" s="179"/>
    </row>
    <row r="25" ht="21.95" customHeight="1" spans="1:11">
      <c r="A25" s="133" t="s">
        <v>701</v>
      </c>
      <c r="B25" s="134">
        <v>15007.7523240495</v>
      </c>
      <c r="C25" s="135">
        <v>18734.5507343281</v>
      </c>
      <c r="D25" s="136">
        <v>12904.0326951353</v>
      </c>
      <c r="E25" s="160">
        <v>135242.199199183</v>
      </c>
      <c r="F25" s="161">
        <v>48796.9794794143</v>
      </c>
      <c r="G25" s="161">
        <v>86445.2197197689</v>
      </c>
      <c r="H25" s="162">
        <v>144378</v>
      </c>
      <c r="I25" s="162">
        <v>47284</v>
      </c>
      <c r="J25" s="178">
        <v>97094</v>
      </c>
      <c r="K25" s="179"/>
    </row>
    <row r="26" ht="21.95" customHeight="1" spans="1:11">
      <c r="A26" s="133" t="s">
        <v>702</v>
      </c>
      <c r="B26" s="134">
        <v>16252.332688695</v>
      </c>
      <c r="C26" s="135">
        <v>20685.062362133</v>
      </c>
      <c r="D26" s="136">
        <v>13087.0969377489</v>
      </c>
      <c r="E26" s="160">
        <v>277670.09063803</v>
      </c>
      <c r="F26" s="161">
        <v>115674.558749019</v>
      </c>
      <c r="G26" s="161">
        <v>161995.531889011</v>
      </c>
      <c r="H26" s="162">
        <v>294039</v>
      </c>
      <c r="I26" s="162">
        <v>112088</v>
      </c>
      <c r="J26" s="178">
        <v>181951</v>
      </c>
      <c r="K26" s="179"/>
    </row>
    <row r="27" ht="21.95" customHeight="1" spans="1:11">
      <c r="A27" s="133" t="s">
        <v>703</v>
      </c>
      <c r="B27" s="134">
        <v>16412.1780179784</v>
      </c>
      <c r="C27" s="135">
        <v>20000.8015402378</v>
      </c>
      <c r="D27" s="136">
        <v>13165.0210452024</v>
      </c>
      <c r="E27" s="160">
        <v>245503.321863543</v>
      </c>
      <c r="F27" s="161">
        <v>116619.868646725</v>
      </c>
      <c r="G27" s="161">
        <v>128883.453216818</v>
      </c>
      <c r="H27" s="162">
        <v>257764</v>
      </c>
      <c r="I27" s="162">
        <v>113004</v>
      </c>
      <c r="J27" s="178">
        <v>144760</v>
      </c>
      <c r="K27" s="179"/>
    </row>
    <row r="28" ht="21.95" customHeight="1" spans="1:11">
      <c r="A28" s="133" t="s">
        <v>704</v>
      </c>
      <c r="B28" s="134">
        <v>16081.6083370944</v>
      </c>
      <c r="C28" s="135">
        <v>20813.8117526043</v>
      </c>
      <c r="D28" s="136">
        <v>13117.6560188727</v>
      </c>
      <c r="E28" s="160">
        <v>380030.844633126</v>
      </c>
      <c r="F28" s="161">
        <v>146357.914511686</v>
      </c>
      <c r="G28" s="161">
        <v>233672.93012144</v>
      </c>
      <c r="H28" s="162">
        <v>404278</v>
      </c>
      <c r="I28" s="162">
        <v>141820</v>
      </c>
      <c r="J28" s="178">
        <v>262458</v>
      </c>
      <c r="K28" s="179"/>
    </row>
    <row r="29" ht="21.95" customHeight="1" spans="1:11">
      <c r="A29" s="133" t="s">
        <v>705</v>
      </c>
      <c r="B29" s="134">
        <v>13300.6731980827</v>
      </c>
      <c r="C29" s="135">
        <v>20567.2472000818</v>
      </c>
      <c r="D29" s="136">
        <v>8575.13472613354</v>
      </c>
      <c r="E29" s="160">
        <v>1110730.76748223</v>
      </c>
      <c r="F29" s="161">
        <v>437687.77061735</v>
      </c>
      <c r="G29" s="161">
        <v>673042.996864881</v>
      </c>
      <c r="H29" s="162">
        <v>1180069</v>
      </c>
      <c r="I29" s="162">
        <v>424117</v>
      </c>
      <c r="J29" s="178">
        <v>755952</v>
      </c>
      <c r="K29" s="179"/>
    </row>
    <row r="30" s="106" customFormat="1" ht="24" hidden="1" customHeight="1" spans="1:11">
      <c r="A30" s="142"/>
      <c r="B30" s="143">
        <v>13755.7777509461</v>
      </c>
      <c r="C30" s="144">
        <v>19270.9049981331</v>
      </c>
      <c r="D30" s="144">
        <v>8651.26400038068</v>
      </c>
      <c r="E30" s="161">
        <v>3123274.67483182</v>
      </c>
      <c r="F30" s="161">
        <v>1501255.88311751</v>
      </c>
      <c r="G30" s="161">
        <v>1622018.7917143</v>
      </c>
      <c r="H30" s="170"/>
      <c r="I30" s="170"/>
      <c r="J30" s="170"/>
      <c r="K30" s="183"/>
    </row>
    <row r="31" s="107" customFormat="1" ht="24" hidden="1" customHeight="1" spans="1:11">
      <c r="A31" s="142"/>
      <c r="B31" s="134" t="s">
        <v>681</v>
      </c>
      <c r="C31" s="134" t="s">
        <v>681</v>
      </c>
      <c r="D31" s="134" t="s">
        <v>681</v>
      </c>
      <c r="E31" s="168" t="s">
        <v>682</v>
      </c>
      <c r="F31" s="168" t="s">
        <v>683</v>
      </c>
      <c r="G31" s="169" t="s">
        <v>684</v>
      </c>
      <c r="H31" s="169" t="s">
        <v>685</v>
      </c>
      <c r="I31" s="169" t="s">
        <v>613</v>
      </c>
      <c r="J31" s="169" t="s">
        <v>614</v>
      </c>
      <c r="K31" s="184"/>
    </row>
    <row r="32" s="103" customFormat="1" ht="24" customHeight="1" spans="1:11">
      <c r="A32" s="131" t="s">
        <v>618</v>
      </c>
      <c r="B32" s="132">
        <v>13755.7777516458</v>
      </c>
      <c r="C32" s="132">
        <v>19270.905</v>
      </c>
      <c r="D32" s="132">
        <v>8651.264</v>
      </c>
      <c r="E32" s="156">
        <v>3123274.67483182</v>
      </c>
      <c r="F32" s="157">
        <v>1501255.88311751</v>
      </c>
      <c r="G32" s="158">
        <v>1622018.7917143</v>
      </c>
      <c r="H32" s="159">
        <v>3164467</v>
      </c>
      <c r="I32" s="159">
        <v>1424010</v>
      </c>
      <c r="J32" s="177">
        <v>1740457</v>
      </c>
      <c r="K32" s="176"/>
    </row>
    <row r="33" ht="21.95" customHeight="1" spans="1:11">
      <c r="A33" s="133" t="s">
        <v>706</v>
      </c>
      <c r="B33" s="134">
        <v>23974.4663539626</v>
      </c>
      <c r="C33" s="135">
        <v>24922.3912</v>
      </c>
      <c r="D33" s="136">
        <v>8645.67</v>
      </c>
      <c r="E33" s="160">
        <v>218913.073622239</v>
      </c>
      <c r="F33" s="161">
        <v>206163.998482404</v>
      </c>
      <c r="G33" s="161">
        <v>12749.0751398349</v>
      </c>
      <c r="H33" s="162">
        <v>209236</v>
      </c>
      <c r="I33" s="162">
        <v>195556</v>
      </c>
      <c r="J33" s="178">
        <v>13680</v>
      </c>
      <c r="K33" s="179"/>
    </row>
    <row r="34" ht="21.95" customHeight="1" spans="1:11">
      <c r="A34" s="133" t="s">
        <v>707</v>
      </c>
      <c r="B34" s="134">
        <v>19663.658999203</v>
      </c>
      <c r="C34" s="135">
        <v>20984.265</v>
      </c>
      <c r="D34" s="136">
        <v>8715.204</v>
      </c>
      <c r="E34" s="160">
        <v>171632.695711039</v>
      </c>
      <c r="F34" s="161">
        <v>153158.652107461</v>
      </c>
      <c r="G34" s="161">
        <v>18474.0436035781</v>
      </c>
      <c r="H34" s="162">
        <v>165101</v>
      </c>
      <c r="I34" s="162">
        <v>145278</v>
      </c>
      <c r="J34" s="178">
        <v>19823</v>
      </c>
      <c r="K34" s="179"/>
    </row>
    <row r="35" ht="21.95" customHeight="1" spans="1:11">
      <c r="A35" s="133" t="s">
        <v>708</v>
      </c>
      <c r="B35" s="134">
        <v>14509.1346786926</v>
      </c>
      <c r="C35" s="135">
        <v>17408.8695196</v>
      </c>
      <c r="D35" s="136">
        <v>8407.471918</v>
      </c>
      <c r="E35" s="160">
        <v>353367.860431527</v>
      </c>
      <c r="F35" s="161">
        <v>239532.971461832</v>
      </c>
      <c r="G35" s="161">
        <v>113834.888969694</v>
      </c>
      <c r="H35" s="162">
        <v>349355</v>
      </c>
      <c r="I35" s="162">
        <v>227208</v>
      </c>
      <c r="J35" s="178">
        <v>122147</v>
      </c>
      <c r="K35" s="179"/>
    </row>
    <row r="36" ht="21.95" customHeight="1" spans="1:11">
      <c r="A36" s="133" t="s">
        <v>709</v>
      </c>
      <c r="B36" s="134">
        <v>11692.5233580412</v>
      </c>
      <c r="C36" s="135">
        <v>16924.374</v>
      </c>
      <c r="D36" s="136">
        <v>8359.325</v>
      </c>
      <c r="E36" s="160">
        <v>213212.517999069</v>
      </c>
      <c r="F36" s="161">
        <v>82974.3781860829</v>
      </c>
      <c r="G36" s="161">
        <v>130238.139812986</v>
      </c>
      <c r="H36" s="162">
        <v>218453</v>
      </c>
      <c r="I36" s="162">
        <v>78705</v>
      </c>
      <c r="J36" s="178">
        <v>139748</v>
      </c>
      <c r="K36" s="179"/>
    </row>
    <row r="37" ht="21.95" customHeight="1" spans="1:11">
      <c r="A37" s="133" t="s">
        <v>710</v>
      </c>
      <c r="B37" s="134">
        <v>10874.1983587167</v>
      </c>
      <c r="C37" s="135">
        <v>16253.325</v>
      </c>
      <c r="D37" s="136">
        <v>8467.602</v>
      </c>
      <c r="E37" s="160">
        <v>897083.263751718</v>
      </c>
      <c r="F37" s="161">
        <v>277291.821968315</v>
      </c>
      <c r="G37" s="161">
        <v>619791.441783402</v>
      </c>
      <c r="H37" s="162">
        <v>928072</v>
      </c>
      <c r="I37" s="162">
        <v>263024</v>
      </c>
      <c r="J37" s="178">
        <v>665048</v>
      </c>
      <c r="K37" s="179"/>
    </row>
    <row r="38" ht="21.95" customHeight="1" spans="1:11">
      <c r="A38" s="133" t="s">
        <v>711</v>
      </c>
      <c r="B38" s="134">
        <v>11796.1993594026</v>
      </c>
      <c r="C38" s="135">
        <v>16721.625</v>
      </c>
      <c r="D38" s="136">
        <v>8928.6644</v>
      </c>
      <c r="E38" s="160">
        <v>534837.195007512</v>
      </c>
      <c r="F38" s="161">
        <v>196801.245764399</v>
      </c>
      <c r="G38" s="161">
        <v>338035.949243113</v>
      </c>
      <c r="H38" s="162">
        <v>549394</v>
      </c>
      <c r="I38" s="162">
        <v>186675</v>
      </c>
      <c r="J38" s="178">
        <v>362719</v>
      </c>
      <c r="K38" s="179"/>
    </row>
    <row r="39" ht="21.95" customHeight="1" spans="1:11">
      <c r="A39" s="133" t="s">
        <v>712</v>
      </c>
      <c r="B39" s="134">
        <v>11171.0427134865</v>
      </c>
      <c r="C39" s="135">
        <v>16410.59</v>
      </c>
      <c r="D39" s="136">
        <v>8863.9726</v>
      </c>
      <c r="E39" s="160">
        <v>523344.517284047</v>
      </c>
      <c r="F39" s="161">
        <v>159991.216049066</v>
      </c>
      <c r="G39" s="161">
        <v>363353.301234981</v>
      </c>
      <c r="H39" s="162">
        <v>541644</v>
      </c>
      <c r="I39" s="162">
        <v>151759</v>
      </c>
      <c r="J39" s="178">
        <v>389885</v>
      </c>
      <c r="K39" s="179"/>
    </row>
    <row r="40" ht="21.95" customHeight="1" spans="1:11">
      <c r="A40" s="133" t="s">
        <v>713</v>
      </c>
      <c r="B40" s="134">
        <v>22805.7410179501</v>
      </c>
      <c r="C40" s="135">
        <v>24716.25</v>
      </c>
      <c r="D40" s="136">
        <v>8942.4</v>
      </c>
      <c r="E40" s="160">
        <v>210883.551024666</v>
      </c>
      <c r="F40" s="161">
        <v>185341.599097952</v>
      </c>
      <c r="G40" s="161">
        <v>25541.9519267146</v>
      </c>
      <c r="H40" s="162">
        <v>203212</v>
      </c>
      <c r="I40" s="162">
        <v>175805</v>
      </c>
      <c r="J40" s="178">
        <v>27407</v>
      </c>
      <c r="K40" s="179"/>
    </row>
    <row r="41" s="108" customFormat="1" ht="24" hidden="1" customHeight="1" spans="1:11">
      <c r="A41" s="142"/>
      <c r="B41" s="143">
        <v>16606.4436900898</v>
      </c>
      <c r="C41" s="144">
        <v>20826.4801797058</v>
      </c>
      <c r="D41" s="144">
        <v>8639.90400132324</v>
      </c>
      <c r="E41" s="161">
        <v>2232779.91637426</v>
      </c>
      <c r="F41" s="161">
        <v>1459600.26505469</v>
      </c>
      <c r="G41" s="161">
        <v>773179.651319573</v>
      </c>
      <c r="H41" s="170"/>
      <c r="I41" s="170"/>
      <c r="J41" s="170"/>
      <c r="K41" s="169"/>
    </row>
    <row r="42" s="109" customFormat="1" ht="24" hidden="1" customHeight="1" spans="1:11">
      <c r="A42" s="142"/>
      <c r="B42" s="134" t="s">
        <v>681</v>
      </c>
      <c r="C42" s="134" t="s">
        <v>681</v>
      </c>
      <c r="D42" s="134" t="s">
        <v>681</v>
      </c>
      <c r="E42" s="168" t="s">
        <v>682</v>
      </c>
      <c r="F42" s="168" t="s">
        <v>683</v>
      </c>
      <c r="G42" s="169" t="s">
        <v>684</v>
      </c>
      <c r="H42" s="169" t="s">
        <v>685</v>
      </c>
      <c r="I42" s="169" t="s">
        <v>613</v>
      </c>
      <c r="J42" s="169" t="s">
        <v>614</v>
      </c>
      <c r="K42" s="185"/>
    </row>
    <row r="43" s="103" customFormat="1" ht="24" customHeight="1" spans="1:15">
      <c r="A43" s="131" t="s">
        <v>619</v>
      </c>
      <c r="B43" s="132">
        <v>16606.4435721553</v>
      </c>
      <c r="C43" s="132">
        <v>20826.48</v>
      </c>
      <c r="D43" s="132">
        <v>8639.904</v>
      </c>
      <c r="E43" s="156">
        <v>2232779.91637426</v>
      </c>
      <c r="F43" s="157">
        <v>1459600.26505469</v>
      </c>
      <c r="G43" s="158">
        <v>773179.651319573</v>
      </c>
      <c r="H43" s="159">
        <v>2333896</v>
      </c>
      <c r="I43" s="159">
        <v>1473214</v>
      </c>
      <c r="J43" s="177">
        <v>860682</v>
      </c>
      <c r="K43" s="176"/>
      <c r="M43" s="187">
        <v>2232779.91637426</v>
      </c>
      <c r="N43" s="188">
        <v>1459600.26505469</v>
      </c>
      <c r="O43" s="189">
        <v>773179.651319573</v>
      </c>
    </row>
    <row r="44" ht="21.95" customHeight="1" spans="1:11">
      <c r="A44" s="133" t="s">
        <v>642</v>
      </c>
      <c r="B44" s="134">
        <v>17859.8814517877</v>
      </c>
      <c r="C44" s="135">
        <v>21424.992</v>
      </c>
      <c r="D44" s="136">
        <v>8843.80965797379</v>
      </c>
      <c r="E44" s="160">
        <v>174167.412961616</v>
      </c>
      <c r="F44" s="161">
        <v>124813.857451165</v>
      </c>
      <c r="G44" s="161">
        <v>49353.555510451</v>
      </c>
      <c r="H44" s="162">
        <v>180917</v>
      </c>
      <c r="I44" s="162">
        <v>125978</v>
      </c>
      <c r="J44" s="178">
        <v>54939</v>
      </c>
      <c r="K44" s="179"/>
    </row>
    <row r="45" ht="21.95" customHeight="1" spans="1:11">
      <c r="A45" s="133" t="s">
        <v>643</v>
      </c>
      <c r="B45" s="134">
        <v>20963.1516013108</v>
      </c>
      <c r="C45" s="135">
        <v>22245.436</v>
      </c>
      <c r="D45" s="136">
        <v>9320.0605992</v>
      </c>
      <c r="E45" s="160">
        <v>582546.109895783</v>
      </c>
      <c r="F45" s="161">
        <v>524753.607544924</v>
      </c>
      <c r="G45" s="161">
        <v>57792.5023508591</v>
      </c>
      <c r="H45" s="162">
        <v>593981</v>
      </c>
      <c r="I45" s="162">
        <v>529648</v>
      </c>
      <c r="J45" s="178">
        <v>64333</v>
      </c>
      <c r="K45" s="179"/>
    </row>
    <row r="46" ht="21.95" customHeight="1" spans="1:11">
      <c r="A46" s="133" t="s">
        <v>644</v>
      </c>
      <c r="B46" s="134">
        <v>17767.480286947</v>
      </c>
      <c r="C46" s="135">
        <v>20099.141065</v>
      </c>
      <c r="D46" s="136">
        <v>8871.95199250241</v>
      </c>
      <c r="E46" s="160">
        <v>310653.800527098</v>
      </c>
      <c r="F46" s="161">
        <v>246137.270381854</v>
      </c>
      <c r="G46" s="161">
        <v>64516.5301452442</v>
      </c>
      <c r="H46" s="162">
        <v>320251</v>
      </c>
      <c r="I46" s="162">
        <v>248433</v>
      </c>
      <c r="J46" s="178">
        <v>71818</v>
      </c>
      <c r="K46" s="179"/>
    </row>
    <row r="47" ht="21.95" customHeight="1" spans="1:11">
      <c r="A47" s="133" t="s">
        <v>645</v>
      </c>
      <c r="B47" s="134">
        <v>19040.8676859852</v>
      </c>
      <c r="C47" s="135">
        <v>19930.41</v>
      </c>
      <c r="D47" s="136">
        <v>9001.29735406962</v>
      </c>
      <c r="E47" s="160">
        <v>172918.647259166</v>
      </c>
      <c r="F47" s="161">
        <v>158844.45307685</v>
      </c>
      <c r="G47" s="161">
        <v>14074.1941823156</v>
      </c>
      <c r="H47" s="162">
        <v>175993</v>
      </c>
      <c r="I47" s="162">
        <v>160326</v>
      </c>
      <c r="J47" s="178">
        <v>15667</v>
      </c>
      <c r="K47" s="179"/>
    </row>
    <row r="48" ht="21.95" customHeight="1" spans="1:11">
      <c r="A48" s="133" t="s">
        <v>646</v>
      </c>
      <c r="B48" s="134">
        <v>13785.0872010706</v>
      </c>
      <c r="C48" s="135">
        <v>19853.052</v>
      </c>
      <c r="D48" s="136">
        <v>8526.7650426252</v>
      </c>
      <c r="E48" s="160">
        <v>371547.823079837</v>
      </c>
      <c r="F48" s="161">
        <v>172494.14202337</v>
      </c>
      <c r="G48" s="161">
        <v>199053.681056467</v>
      </c>
      <c r="H48" s="162">
        <v>395684</v>
      </c>
      <c r="I48" s="162">
        <v>174103</v>
      </c>
      <c r="J48" s="178">
        <v>221581</v>
      </c>
      <c r="K48" s="179"/>
    </row>
    <row r="49" ht="21.95" customHeight="1" spans="1:11">
      <c r="A49" s="133" t="s">
        <v>647</v>
      </c>
      <c r="B49" s="134">
        <v>12651.3303260342</v>
      </c>
      <c r="C49" s="135">
        <v>20255.9152</v>
      </c>
      <c r="D49" s="136">
        <v>8557.68218833503</v>
      </c>
      <c r="E49" s="160">
        <v>524049.776617126</v>
      </c>
      <c r="F49" s="161">
        <v>183384.566709452</v>
      </c>
      <c r="G49" s="161">
        <v>340665.209907675</v>
      </c>
      <c r="H49" s="162">
        <v>564314</v>
      </c>
      <c r="I49" s="162">
        <v>185095</v>
      </c>
      <c r="J49" s="178">
        <v>379219</v>
      </c>
      <c r="K49" s="179"/>
    </row>
    <row r="50" ht="21.95" customHeight="1" spans="1:11">
      <c r="A50" s="133" t="s">
        <v>648</v>
      </c>
      <c r="B50" s="134">
        <v>12303.0424370975</v>
      </c>
      <c r="C50" s="135">
        <v>16242.6</v>
      </c>
      <c r="D50" s="136">
        <v>8243.92202931268</v>
      </c>
      <c r="E50" s="160">
        <v>96896.3460336393</v>
      </c>
      <c r="F50" s="161">
        <v>49172.367867078</v>
      </c>
      <c r="G50" s="161">
        <v>47723.9781665613</v>
      </c>
      <c r="H50" s="162">
        <v>102756</v>
      </c>
      <c r="I50" s="162">
        <v>49631</v>
      </c>
      <c r="J50" s="178">
        <v>53125</v>
      </c>
      <c r="K50" s="179"/>
    </row>
    <row r="51" s="110" customFormat="1" ht="24" hidden="1" customHeight="1" spans="1:11">
      <c r="A51" s="142"/>
      <c r="B51" s="143">
        <v>20155.3902302857</v>
      </c>
      <c r="C51" s="144">
        <v>25926.0327961363</v>
      </c>
      <c r="D51" s="144">
        <v>11055.1319833836</v>
      </c>
      <c r="E51" s="161">
        <v>2105344.10219968</v>
      </c>
      <c r="F51" s="161">
        <v>1288366.80910273</v>
      </c>
      <c r="G51" s="161">
        <v>816977.293096949</v>
      </c>
      <c r="H51" s="170"/>
      <c r="I51" s="170"/>
      <c r="J51" s="170"/>
      <c r="K51" s="186"/>
    </row>
    <row r="52" ht="24" hidden="1" customHeight="1" spans="1:11">
      <c r="A52" s="142"/>
      <c r="B52" s="134" t="s">
        <v>681</v>
      </c>
      <c r="C52" s="134" t="s">
        <v>681</v>
      </c>
      <c r="D52" s="134" t="s">
        <v>681</v>
      </c>
      <c r="E52" s="168" t="s">
        <v>682</v>
      </c>
      <c r="F52" s="168" t="s">
        <v>683</v>
      </c>
      <c r="G52" s="169" t="s">
        <v>684</v>
      </c>
      <c r="H52" s="169" t="s">
        <v>685</v>
      </c>
      <c r="I52" s="169" t="s">
        <v>613</v>
      </c>
      <c r="J52" s="169" t="s">
        <v>614</v>
      </c>
      <c r="K52" s="179"/>
    </row>
    <row r="53" s="103" customFormat="1" ht="24" customHeight="1" spans="1:11">
      <c r="A53" s="131" t="s">
        <v>620</v>
      </c>
      <c r="B53" s="132">
        <v>20155.3826451432</v>
      </c>
      <c r="C53" s="132">
        <v>25926.028</v>
      </c>
      <c r="D53" s="132">
        <v>11055.12</v>
      </c>
      <c r="E53" s="156">
        <v>2105344.10219968</v>
      </c>
      <c r="F53" s="157">
        <v>1288366.80910273</v>
      </c>
      <c r="G53" s="158">
        <v>816977.293096949</v>
      </c>
      <c r="H53" s="159">
        <v>2202899</v>
      </c>
      <c r="I53" s="159">
        <v>1271608</v>
      </c>
      <c r="J53" s="177">
        <v>931291</v>
      </c>
      <c r="K53" s="176"/>
    </row>
    <row r="54" ht="21.95" customHeight="1" spans="1:11">
      <c r="A54" s="133" t="s">
        <v>714</v>
      </c>
      <c r="B54" s="134">
        <v>30143.9890376751</v>
      </c>
      <c r="C54" s="135">
        <v>31470.137079003</v>
      </c>
      <c r="D54" s="136">
        <v>15496.572</v>
      </c>
      <c r="E54" s="160">
        <v>431993.472139222</v>
      </c>
      <c r="F54" s="161">
        <v>396128.761029931</v>
      </c>
      <c r="G54" s="161">
        <v>35864.7111092908</v>
      </c>
      <c r="H54" s="162">
        <v>431859</v>
      </c>
      <c r="I54" s="162">
        <v>390976</v>
      </c>
      <c r="J54" s="178">
        <v>40883</v>
      </c>
      <c r="K54" s="179"/>
    </row>
    <row r="55" ht="21.95" customHeight="1" spans="1:11">
      <c r="A55" s="133" t="s">
        <v>715</v>
      </c>
      <c r="B55" s="134">
        <v>30726.4662032978</v>
      </c>
      <c r="C55" s="135">
        <v>32838.63</v>
      </c>
      <c r="D55" s="136">
        <v>15516.202</v>
      </c>
      <c r="E55" s="160">
        <v>307935.434468867</v>
      </c>
      <c r="F55" s="161">
        <v>270388.153198198</v>
      </c>
      <c r="G55" s="161">
        <v>37547.2812706689</v>
      </c>
      <c r="H55" s="162">
        <v>309672</v>
      </c>
      <c r="I55" s="162">
        <v>266871</v>
      </c>
      <c r="J55" s="178">
        <v>42801</v>
      </c>
      <c r="K55" s="179"/>
    </row>
    <row r="56" ht="21.95" customHeight="1" spans="1:11">
      <c r="A56" s="133" t="s">
        <v>716</v>
      </c>
      <c r="B56" s="134">
        <v>16815.1292468779</v>
      </c>
      <c r="C56" s="135">
        <v>22033.8706</v>
      </c>
      <c r="D56" s="136">
        <v>13086.5232</v>
      </c>
      <c r="E56" s="160">
        <v>157860.251794488</v>
      </c>
      <c r="F56" s="161">
        <v>65784.7139592006</v>
      </c>
      <c r="G56" s="161">
        <v>92075.5378352874</v>
      </c>
      <c r="H56" s="162">
        <v>169888</v>
      </c>
      <c r="I56" s="162">
        <v>64929</v>
      </c>
      <c r="J56" s="178">
        <v>104959</v>
      </c>
      <c r="K56" s="179"/>
    </row>
    <row r="57" ht="21.95" customHeight="1" spans="1:11">
      <c r="A57" s="133" t="s">
        <v>717</v>
      </c>
      <c r="B57" s="134">
        <v>16681.4491345711</v>
      </c>
      <c r="C57" s="135">
        <v>20156.8662342847</v>
      </c>
      <c r="D57" s="136">
        <v>13030.5</v>
      </c>
      <c r="E57" s="160">
        <v>428498.611991854</v>
      </c>
      <c r="F57" s="161">
        <v>219526.556057447</v>
      </c>
      <c r="G57" s="161">
        <v>208972.055934408</v>
      </c>
      <c r="H57" s="162">
        <v>454883</v>
      </c>
      <c r="I57" s="162">
        <v>216671</v>
      </c>
      <c r="J57" s="178">
        <v>238212</v>
      </c>
      <c r="K57" s="179"/>
    </row>
    <row r="58" ht="21.95" customHeight="1" spans="1:11">
      <c r="A58" s="133" t="s">
        <v>718</v>
      </c>
      <c r="B58" s="134">
        <v>12467.7754505932</v>
      </c>
      <c r="C58" s="135">
        <v>18551.445134035</v>
      </c>
      <c r="D58" s="136">
        <v>8947.54608</v>
      </c>
      <c r="E58" s="160">
        <v>347308.18994879</v>
      </c>
      <c r="F58" s="161">
        <v>127302.930198088</v>
      </c>
      <c r="G58" s="161">
        <v>220005.259750702</v>
      </c>
      <c r="H58" s="162">
        <v>376436</v>
      </c>
      <c r="I58" s="162">
        <v>125647</v>
      </c>
      <c r="J58" s="178">
        <v>250789</v>
      </c>
      <c r="K58" s="179"/>
    </row>
    <row r="59" ht="21.95" customHeight="1" spans="1:11">
      <c r="A59" s="133" t="s">
        <v>719</v>
      </c>
      <c r="B59" s="134">
        <v>13474.7050765604</v>
      </c>
      <c r="C59" s="135">
        <v>18260.3862</v>
      </c>
      <c r="D59" s="136">
        <v>8974.57339</v>
      </c>
      <c r="E59" s="160">
        <v>431748.141856457</v>
      </c>
      <c r="F59" s="161">
        <v>209235.694659865</v>
      </c>
      <c r="G59" s="161">
        <v>222512.447196592</v>
      </c>
      <c r="H59" s="162">
        <v>460161</v>
      </c>
      <c r="I59" s="162">
        <v>206514</v>
      </c>
      <c r="J59" s="178">
        <v>253647</v>
      </c>
      <c r="K59" s="179"/>
    </row>
    <row r="60" s="106" customFormat="1" ht="24" hidden="1" customHeight="1" spans="1:11">
      <c r="A60" s="142"/>
      <c r="B60" s="143">
        <v>14407.0853741996</v>
      </c>
      <c r="C60" s="144">
        <v>18933.0074006704</v>
      </c>
      <c r="D60" s="144">
        <v>8408.50530306336</v>
      </c>
      <c r="E60" s="161">
        <v>2048881.66059883</v>
      </c>
      <c r="F60" s="161">
        <v>1167787.37686594</v>
      </c>
      <c r="G60" s="161">
        <v>881094.283732889</v>
      </c>
      <c r="H60" s="170"/>
      <c r="I60" s="170"/>
      <c r="J60" s="170"/>
      <c r="K60" s="183"/>
    </row>
    <row r="61" s="107" customFormat="1" ht="24" hidden="1" customHeight="1" spans="1:11">
      <c r="A61" s="142"/>
      <c r="B61" s="134" t="s">
        <v>681</v>
      </c>
      <c r="C61" s="134" t="s">
        <v>681</v>
      </c>
      <c r="D61" s="134" t="s">
        <v>681</v>
      </c>
      <c r="E61" s="168" t="s">
        <v>682</v>
      </c>
      <c r="F61" s="168" t="s">
        <v>683</v>
      </c>
      <c r="G61" s="169" t="s">
        <v>684</v>
      </c>
      <c r="H61" s="169" t="s">
        <v>685</v>
      </c>
      <c r="I61" s="169" t="s">
        <v>613</v>
      </c>
      <c r="J61" s="169" t="s">
        <v>614</v>
      </c>
      <c r="K61" s="184"/>
    </row>
    <row r="62" s="103" customFormat="1" ht="24" customHeight="1" spans="1:11">
      <c r="A62" s="131" t="s">
        <v>621</v>
      </c>
      <c r="B62" s="132">
        <v>14407.09</v>
      </c>
      <c r="C62" s="145">
        <v>18933.01</v>
      </c>
      <c r="D62" s="146">
        <v>8408.51</v>
      </c>
      <c r="E62" s="171">
        <v>2048881.66059883</v>
      </c>
      <c r="F62" s="172">
        <v>1167787.37686594</v>
      </c>
      <c r="G62" s="172">
        <v>881094.283732889</v>
      </c>
      <c r="H62" s="159">
        <v>2114276</v>
      </c>
      <c r="I62" s="159">
        <v>1164992</v>
      </c>
      <c r="J62" s="177">
        <v>949284</v>
      </c>
      <c r="K62" s="176"/>
    </row>
    <row r="63" ht="21.95" customHeight="1" spans="1:11">
      <c r="A63" s="133" t="s">
        <v>720</v>
      </c>
      <c r="B63" s="134">
        <v>16680.4575256081</v>
      </c>
      <c r="C63" s="135">
        <v>18767.8896</v>
      </c>
      <c r="D63" s="136">
        <v>8595.4368</v>
      </c>
      <c r="E63" s="160">
        <v>319925.864374742</v>
      </c>
      <c r="F63" s="161">
        <v>254275.669298547</v>
      </c>
      <c r="G63" s="161">
        <v>65650.1950761953</v>
      </c>
      <c r="H63" s="162">
        <v>324398</v>
      </c>
      <c r="I63" s="162">
        <v>253667</v>
      </c>
      <c r="J63" s="178">
        <v>70731</v>
      </c>
      <c r="K63" s="179"/>
    </row>
    <row r="64" ht="21.95" customHeight="1" spans="1:11">
      <c r="A64" s="133" t="s">
        <v>721</v>
      </c>
      <c r="B64" s="134">
        <v>19654.8024873266</v>
      </c>
      <c r="C64" s="135">
        <v>21149.7069</v>
      </c>
      <c r="D64" s="136">
        <v>8378.112</v>
      </c>
      <c r="E64" s="160">
        <v>464134.527952376</v>
      </c>
      <c r="F64" s="161">
        <v>409807.972863309</v>
      </c>
      <c r="G64" s="161">
        <v>54326.5550890668</v>
      </c>
      <c r="H64" s="162">
        <v>467358</v>
      </c>
      <c r="I64" s="162">
        <v>408827</v>
      </c>
      <c r="J64" s="178">
        <v>58531</v>
      </c>
      <c r="K64" s="179"/>
    </row>
    <row r="65" ht="21.95" customHeight="1" spans="1:11">
      <c r="A65" s="133" t="s">
        <v>722</v>
      </c>
      <c r="B65" s="134">
        <v>13530.701476445</v>
      </c>
      <c r="C65" s="135">
        <v>16825.50496</v>
      </c>
      <c r="D65" s="136">
        <v>8243.9128</v>
      </c>
      <c r="E65" s="160">
        <v>312733.680215799</v>
      </c>
      <c r="F65" s="161">
        <v>192663.185162119</v>
      </c>
      <c r="G65" s="161">
        <v>120070.49505368</v>
      </c>
      <c r="H65" s="162">
        <v>321565</v>
      </c>
      <c r="I65" s="162">
        <v>192202</v>
      </c>
      <c r="J65" s="178">
        <v>129363</v>
      </c>
      <c r="K65" s="179"/>
    </row>
    <row r="66" ht="21.95" customHeight="1" spans="1:11">
      <c r="A66" s="133" t="s">
        <v>723</v>
      </c>
      <c r="B66" s="134">
        <v>11372.8241041983</v>
      </c>
      <c r="C66" s="135">
        <v>17452.8224</v>
      </c>
      <c r="D66" s="136">
        <v>8422.766</v>
      </c>
      <c r="E66" s="160">
        <v>952087.588055913</v>
      </c>
      <c r="F66" s="161">
        <v>311040.549541966</v>
      </c>
      <c r="G66" s="161">
        <v>641047.038513946</v>
      </c>
      <c r="H66" s="162">
        <v>1000955</v>
      </c>
      <c r="I66" s="162">
        <v>310296</v>
      </c>
      <c r="J66" s="178">
        <v>690659</v>
      </c>
      <c r="K66" s="179"/>
    </row>
    <row r="67" s="110" customFormat="1" ht="24" hidden="1" customHeight="1" spans="1:11">
      <c r="A67" s="142"/>
      <c r="B67" s="143">
        <v>21094.6914594726</v>
      </c>
      <c r="C67" s="144">
        <v>23807.4706363033</v>
      </c>
      <c r="D67" s="144">
        <v>12159.9833277181</v>
      </c>
      <c r="E67" s="161">
        <v>685130.236161051</v>
      </c>
      <c r="F67" s="161">
        <v>525558.7347004</v>
      </c>
      <c r="G67" s="161">
        <v>159571.501460651</v>
      </c>
      <c r="H67" s="200">
        <v>719905</v>
      </c>
      <c r="I67" s="200">
        <v>526261</v>
      </c>
      <c r="J67" s="209">
        <v>193644</v>
      </c>
      <c r="K67" s="186"/>
    </row>
    <row r="68" ht="24" hidden="1" customHeight="1" spans="1:11">
      <c r="A68" s="142"/>
      <c r="B68" s="134" t="s">
        <v>681</v>
      </c>
      <c r="C68" s="134" t="s">
        <v>681</v>
      </c>
      <c r="D68" s="134" t="s">
        <v>681</v>
      </c>
      <c r="E68" s="168" t="s">
        <v>682</v>
      </c>
      <c r="F68" s="168" t="s">
        <v>683</v>
      </c>
      <c r="G68" s="169" t="s">
        <v>684</v>
      </c>
      <c r="H68" s="169" t="s">
        <v>685</v>
      </c>
      <c r="I68" s="169" t="s">
        <v>613</v>
      </c>
      <c r="J68" s="169" t="s">
        <v>614</v>
      </c>
      <c r="K68" s="179"/>
    </row>
    <row r="69" s="103" customFormat="1" ht="24" customHeight="1" spans="1:15">
      <c r="A69" s="131" t="s">
        <v>622</v>
      </c>
      <c r="B69" s="132">
        <v>21094.6921001591</v>
      </c>
      <c r="C69" s="132">
        <v>23807.474</v>
      </c>
      <c r="D69" s="132">
        <v>12159.975</v>
      </c>
      <c r="E69" s="156">
        <v>685130.236161051</v>
      </c>
      <c r="F69" s="157">
        <v>525558.7347004</v>
      </c>
      <c r="G69" s="158">
        <v>159571.501460651</v>
      </c>
      <c r="H69" s="159">
        <v>719905</v>
      </c>
      <c r="I69" s="159">
        <v>526261</v>
      </c>
      <c r="J69" s="177">
        <v>193644</v>
      </c>
      <c r="K69" s="176"/>
      <c r="M69" s="187">
        <v>685130.236161051</v>
      </c>
      <c r="N69" s="188">
        <v>525558.7347004</v>
      </c>
      <c r="O69" s="189">
        <v>159571.501460651</v>
      </c>
    </row>
    <row r="70" ht="21.95" customHeight="1" spans="1:11">
      <c r="A70" s="133" t="s">
        <v>650</v>
      </c>
      <c r="B70" s="134">
        <v>25434.86234</v>
      </c>
      <c r="C70" s="135">
        <v>25434.86234</v>
      </c>
      <c r="D70" s="136">
        <v>0</v>
      </c>
      <c r="E70" s="160">
        <v>283333.402511909</v>
      </c>
      <c r="F70" s="161">
        <v>283333.402511909</v>
      </c>
      <c r="G70" s="161">
        <v>0</v>
      </c>
      <c r="H70" s="162">
        <v>283712</v>
      </c>
      <c r="I70" s="162">
        <v>283712</v>
      </c>
      <c r="J70" s="178">
        <v>0</v>
      </c>
      <c r="K70" s="179"/>
    </row>
    <row r="71" ht="21.95" customHeight="1" spans="1:11">
      <c r="A71" s="133" t="s">
        <v>651</v>
      </c>
      <c r="B71" s="134">
        <v>21920.3498685571</v>
      </c>
      <c r="C71" s="135">
        <v>22658.7275805</v>
      </c>
      <c r="D71" s="136">
        <v>14584.88955</v>
      </c>
      <c r="E71" s="160">
        <v>111974.475945843</v>
      </c>
      <c r="F71" s="161">
        <v>101734.060293143</v>
      </c>
      <c r="G71" s="161">
        <v>10240.4156527004</v>
      </c>
      <c r="H71" s="162">
        <v>114297</v>
      </c>
      <c r="I71" s="162">
        <v>101870</v>
      </c>
      <c r="J71" s="178">
        <v>12427</v>
      </c>
      <c r="K71" s="179"/>
    </row>
    <row r="72" ht="21.95" customHeight="1" spans="1:11">
      <c r="A72" s="133" t="s">
        <v>652</v>
      </c>
      <c r="B72" s="134">
        <v>21372.2830509729</v>
      </c>
      <c r="C72" s="135">
        <v>23391.637218</v>
      </c>
      <c r="D72" s="136">
        <v>14458.6449</v>
      </c>
      <c r="E72" s="160">
        <v>68903.8535031612</v>
      </c>
      <c r="F72" s="161">
        <v>53327.7420790571</v>
      </c>
      <c r="G72" s="161">
        <v>15576.1114241041</v>
      </c>
      <c r="H72" s="162">
        <v>72301</v>
      </c>
      <c r="I72" s="162">
        <v>53399</v>
      </c>
      <c r="J72" s="178">
        <v>18902</v>
      </c>
      <c r="K72" s="179"/>
    </row>
    <row r="73" ht="21.95" customHeight="1" spans="1:11">
      <c r="A73" s="133" t="s">
        <v>653</v>
      </c>
      <c r="B73" s="134">
        <v>15023.2435925714</v>
      </c>
      <c r="C73" s="135">
        <v>20112.6607</v>
      </c>
      <c r="D73" s="136">
        <v>11706.645</v>
      </c>
      <c r="E73" s="160">
        <v>220918.504200137</v>
      </c>
      <c r="F73" s="161">
        <v>87163.5298162906</v>
      </c>
      <c r="G73" s="161">
        <v>133754.974383846</v>
      </c>
      <c r="H73" s="162">
        <v>249595</v>
      </c>
      <c r="I73" s="162">
        <v>87280</v>
      </c>
      <c r="J73" s="178">
        <v>162315</v>
      </c>
      <c r="K73" s="179"/>
    </row>
    <row r="74" s="111" customFormat="1" ht="24" hidden="1" customHeight="1" spans="1:11">
      <c r="A74" s="142"/>
      <c r="B74" s="190">
        <v>11781.3043774744</v>
      </c>
      <c r="C74" s="191">
        <v>18033.8226196509</v>
      </c>
      <c r="D74" s="191">
        <v>7702.22217504743</v>
      </c>
      <c r="E74" s="201">
        <v>5204584.11287092</v>
      </c>
      <c r="F74" s="201">
        <v>2054853.60566135</v>
      </c>
      <c r="G74" s="201">
        <v>3149730.50720957</v>
      </c>
      <c r="H74" s="202"/>
      <c r="I74" s="202"/>
      <c r="J74" s="202"/>
      <c r="K74" s="210"/>
    </row>
    <row r="75" s="112" customFormat="1" ht="24" hidden="1" customHeight="1" spans="1:11">
      <c r="A75" s="142"/>
      <c r="B75" s="192" t="s">
        <v>681</v>
      </c>
      <c r="C75" s="192" t="s">
        <v>681</v>
      </c>
      <c r="D75" s="192" t="s">
        <v>681</v>
      </c>
      <c r="E75" s="203" t="s">
        <v>682</v>
      </c>
      <c r="F75" s="203" t="s">
        <v>683</v>
      </c>
      <c r="G75" s="204" t="s">
        <v>684</v>
      </c>
      <c r="H75" s="204" t="s">
        <v>685</v>
      </c>
      <c r="I75" s="204" t="s">
        <v>613</v>
      </c>
      <c r="J75" s="204" t="s">
        <v>614</v>
      </c>
      <c r="K75" s="211"/>
    </row>
    <row r="76" s="113" customFormat="1" ht="37.5" customHeight="1" spans="1:15">
      <c r="A76" s="193" t="s">
        <v>623</v>
      </c>
      <c r="B76" s="194">
        <v>11781.2978195344</v>
      </c>
      <c r="C76" s="194">
        <v>18033.84</v>
      </c>
      <c r="D76" s="194">
        <v>7702.2</v>
      </c>
      <c r="E76" s="205">
        <v>5204584.11287093</v>
      </c>
      <c r="F76" s="157">
        <v>2054853.60566135</v>
      </c>
      <c r="G76" s="158">
        <v>3149730.50720957</v>
      </c>
      <c r="H76" s="159">
        <v>5284652</v>
      </c>
      <c r="I76" s="159">
        <v>2028343</v>
      </c>
      <c r="J76" s="212">
        <v>3256309</v>
      </c>
      <c r="K76" s="213"/>
      <c r="M76" s="187">
        <v>5204584.11287093</v>
      </c>
      <c r="N76" s="188">
        <v>2054853.60566135</v>
      </c>
      <c r="O76" s="189">
        <v>3149730.50720957</v>
      </c>
    </row>
    <row r="77" s="112" customFormat="1" ht="29.25" customHeight="1" spans="1:11">
      <c r="A77" s="195" t="s">
        <v>655</v>
      </c>
      <c r="B77" s="192">
        <v>20822.4856640713</v>
      </c>
      <c r="C77" s="135">
        <v>24991.032</v>
      </c>
      <c r="D77" s="196">
        <v>10133.616</v>
      </c>
      <c r="E77" s="206">
        <v>240784.941572784</v>
      </c>
      <c r="F77" s="201">
        <v>173227.892221804</v>
      </c>
      <c r="G77" s="201">
        <v>67557.0493509794</v>
      </c>
      <c r="H77" s="162">
        <v>240836</v>
      </c>
      <c r="I77" s="162">
        <v>170993</v>
      </c>
      <c r="J77" s="214">
        <v>69843</v>
      </c>
      <c r="K77" s="211"/>
    </row>
    <row r="78" s="112" customFormat="1" ht="29.25" customHeight="1" spans="1:11">
      <c r="A78" s="195" t="s">
        <v>656</v>
      </c>
      <c r="B78" s="192">
        <v>19514.8642159063</v>
      </c>
      <c r="C78" s="135">
        <v>22832.435</v>
      </c>
      <c r="D78" s="196">
        <v>9965.928</v>
      </c>
      <c r="E78" s="206">
        <v>275236.970662192</v>
      </c>
      <c r="F78" s="201">
        <v>204268.359478804</v>
      </c>
      <c r="G78" s="201">
        <v>70968.6111833878</v>
      </c>
      <c r="H78" s="162">
        <v>275003</v>
      </c>
      <c r="I78" s="162">
        <v>201633</v>
      </c>
      <c r="J78" s="214">
        <v>73370</v>
      </c>
      <c r="K78" s="211"/>
    </row>
    <row r="79" s="112" customFormat="1" ht="29.25" customHeight="1" spans="1:11">
      <c r="A79" s="195" t="s">
        <v>657</v>
      </c>
      <c r="B79" s="192">
        <v>13081.1646979017</v>
      </c>
      <c r="C79" s="135">
        <v>17336.616</v>
      </c>
      <c r="D79" s="196">
        <v>10304.2688</v>
      </c>
      <c r="E79" s="206">
        <v>158645.810041918</v>
      </c>
      <c r="F79" s="201">
        <v>62645.2145486641</v>
      </c>
      <c r="G79" s="201">
        <v>96000.5954932542</v>
      </c>
      <c r="H79" s="162">
        <v>161086</v>
      </c>
      <c r="I79" s="162">
        <v>61837</v>
      </c>
      <c r="J79" s="214">
        <v>99249</v>
      </c>
      <c r="K79" s="211"/>
    </row>
    <row r="80" s="112" customFormat="1" ht="29.25" customHeight="1" spans="1:11">
      <c r="A80" s="195" t="s">
        <v>658</v>
      </c>
      <c r="B80" s="192">
        <v>12716.2867227649</v>
      </c>
      <c r="C80" s="135">
        <v>18406.12</v>
      </c>
      <c r="D80" s="196">
        <v>8892.4652</v>
      </c>
      <c r="E80" s="206">
        <v>583960.448006077</v>
      </c>
      <c r="F80" s="201">
        <v>234711.115388491</v>
      </c>
      <c r="G80" s="201">
        <v>349249.332617586</v>
      </c>
      <c r="H80" s="162">
        <v>592750</v>
      </c>
      <c r="I80" s="162">
        <v>231683</v>
      </c>
      <c r="J80" s="214">
        <v>361067</v>
      </c>
      <c r="K80" s="211"/>
    </row>
    <row r="81" s="112" customFormat="1" ht="29.25" customHeight="1" spans="1:11">
      <c r="A81" s="195" t="s">
        <v>654</v>
      </c>
      <c r="B81" s="192">
        <v>9821.53219715222</v>
      </c>
      <c r="C81" s="135">
        <v>15275.091</v>
      </c>
      <c r="D81" s="196">
        <v>7236.9</v>
      </c>
      <c r="E81" s="206">
        <v>823228.102193006</v>
      </c>
      <c r="F81" s="201">
        <v>264704.068182575</v>
      </c>
      <c r="G81" s="201">
        <v>558524.034010431</v>
      </c>
      <c r="H81" s="162">
        <v>838712</v>
      </c>
      <c r="I81" s="162">
        <v>261289</v>
      </c>
      <c r="J81" s="214">
        <v>577423</v>
      </c>
      <c r="K81" s="211"/>
    </row>
    <row r="82" s="112" customFormat="1" ht="29.25" customHeight="1" spans="1:11">
      <c r="A82" s="195" t="s">
        <v>659</v>
      </c>
      <c r="B82" s="192">
        <v>10740.3273971129</v>
      </c>
      <c r="C82" s="135">
        <v>17808.417</v>
      </c>
      <c r="D82" s="196">
        <v>7047.9618</v>
      </c>
      <c r="E82" s="206">
        <v>491542.886925062</v>
      </c>
      <c r="F82" s="201">
        <v>168669.076860953</v>
      </c>
      <c r="G82" s="201">
        <v>322873.810064109</v>
      </c>
      <c r="H82" s="162">
        <v>500292</v>
      </c>
      <c r="I82" s="162">
        <v>166493</v>
      </c>
      <c r="J82" s="214">
        <v>333799</v>
      </c>
      <c r="K82" s="211"/>
    </row>
    <row r="83" s="112" customFormat="1" ht="29.25" customHeight="1" spans="1:11">
      <c r="A83" s="195" t="s">
        <v>660</v>
      </c>
      <c r="B83" s="192">
        <v>9427.47137931243</v>
      </c>
      <c r="C83" s="135">
        <v>15424.59</v>
      </c>
      <c r="D83" s="196">
        <v>6648.366</v>
      </c>
      <c r="E83" s="206">
        <v>505656.865621364</v>
      </c>
      <c r="F83" s="201">
        <v>160122.817664476</v>
      </c>
      <c r="G83" s="201">
        <v>345534.047956888</v>
      </c>
      <c r="H83" s="162">
        <v>515283</v>
      </c>
      <c r="I83" s="162">
        <v>158057</v>
      </c>
      <c r="J83" s="214">
        <v>357226</v>
      </c>
      <c r="K83" s="211"/>
    </row>
    <row r="84" s="112" customFormat="1" ht="29.25" customHeight="1" spans="1:11">
      <c r="A84" s="195" t="s">
        <v>661</v>
      </c>
      <c r="B84" s="192">
        <v>9091.35004782349</v>
      </c>
      <c r="C84" s="135">
        <v>14210.196</v>
      </c>
      <c r="D84" s="196">
        <v>6781.872</v>
      </c>
      <c r="E84" s="206">
        <v>560209.500313274</v>
      </c>
      <c r="F84" s="201">
        <v>174170.04739638</v>
      </c>
      <c r="G84" s="201">
        <v>386039.452916893</v>
      </c>
      <c r="H84" s="162">
        <v>571025</v>
      </c>
      <c r="I84" s="162">
        <v>171923</v>
      </c>
      <c r="J84" s="214">
        <v>399102</v>
      </c>
      <c r="K84" s="211"/>
    </row>
    <row r="85" s="112" customFormat="1" ht="29.25" customHeight="1" spans="1:11">
      <c r="A85" s="195" t="s">
        <v>662</v>
      </c>
      <c r="B85" s="192">
        <v>9892.85161342169</v>
      </c>
      <c r="C85" s="135">
        <v>15907.61496</v>
      </c>
      <c r="D85" s="196">
        <v>6858.454</v>
      </c>
      <c r="E85" s="206">
        <v>517315.118639492</v>
      </c>
      <c r="F85" s="201">
        <v>173467.989830809</v>
      </c>
      <c r="G85" s="201">
        <v>343847.128808683</v>
      </c>
      <c r="H85" s="162">
        <v>526712</v>
      </c>
      <c r="I85" s="162">
        <v>171230</v>
      </c>
      <c r="J85" s="214">
        <v>355482</v>
      </c>
      <c r="K85" s="211"/>
    </row>
    <row r="86" s="112" customFormat="1" ht="29.25" customHeight="1" spans="1:11">
      <c r="A86" s="197" t="s">
        <v>663</v>
      </c>
      <c r="B86" s="192">
        <v>9267.96517768743</v>
      </c>
      <c r="C86" s="135">
        <v>15635.2664</v>
      </c>
      <c r="D86" s="196">
        <v>6631.79748</v>
      </c>
      <c r="E86" s="206">
        <v>315282.284077175</v>
      </c>
      <c r="F86" s="201">
        <v>92312.9718470069</v>
      </c>
      <c r="G86" s="201">
        <v>222969.312230169</v>
      </c>
      <c r="H86" s="162">
        <v>321636</v>
      </c>
      <c r="I86" s="162">
        <v>91122</v>
      </c>
      <c r="J86" s="214">
        <v>230514</v>
      </c>
      <c r="K86" s="211"/>
    </row>
    <row r="87" s="112" customFormat="1" ht="29.25" customHeight="1" spans="1:11">
      <c r="A87" s="197" t="s">
        <v>664</v>
      </c>
      <c r="B87" s="192">
        <v>12786.8806220029</v>
      </c>
      <c r="C87" s="135">
        <v>17381.6484</v>
      </c>
      <c r="D87" s="196">
        <v>9589.932</v>
      </c>
      <c r="E87" s="206">
        <v>654854.592315072</v>
      </c>
      <c r="F87" s="201">
        <v>268687.459737879</v>
      </c>
      <c r="G87" s="201">
        <v>386167.132577193</v>
      </c>
      <c r="H87" s="162">
        <v>664455</v>
      </c>
      <c r="I87" s="162">
        <v>265221</v>
      </c>
      <c r="J87" s="214">
        <v>399234</v>
      </c>
      <c r="K87" s="211"/>
    </row>
    <row r="88" s="112" customFormat="1" ht="29.25" customHeight="1" spans="1:11">
      <c r="A88" s="197" t="s">
        <v>665</v>
      </c>
      <c r="B88" s="198">
        <v>23021.97122</v>
      </c>
      <c r="C88" s="135">
        <v>23021.97122</v>
      </c>
      <c r="D88" s="196">
        <v>0</v>
      </c>
      <c r="E88" s="207">
        <v>77866.5925035079</v>
      </c>
      <c r="F88" s="208">
        <v>77866.5925035079</v>
      </c>
      <c r="G88" s="208">
        <v>0</v>
      </c>
      <c r="H88" s="165">
        <v>76862</v>
      </c>
      <c r="I88" s="165">
        <v>76862</v>
      </c>
      <c r="J88" s="215">
        <v>0</v>
      </c>
      <c r="K88" s="216"/>
    </row>
    <row r="89" s="110" customFormat="1" ht="24" hidden="1" customHeight="1" spans="1:11">
      <c r="A89" s="142"/>
      <c r="B89" s="143">
        <v>13487.4403689291</v>
      </c>
      <c r="C89" s="144">
        <v>19203.4190500805</v>
      </c>
      <c r="D89" s="144">
        <v>8963.66153052223</v>
      </c>
      <c r="E89" s="161">
        <v>1312449.39478054</v>
      </c>
      <c r="F89" s="161">
        <v>579821.42518979</v>
      </c>
      <c r="G89" s="161">
        <v>732627.969590748</v>
      </c>
      <c r="H89" s="170"/>
      <c r="I89" s="170"/>
      <c r="J89" s="170"/>
      <c r="K89" s="186"/>
    </row>
    <row r="90" ht="24" hidden="1" customHeight="1" spans="1:11">
      <c r="A90" s="142"/>
      <c r="B90" s="134" t="s">
        <v>681</v>
      </c>
      <c r="C90" s="134" t="s">
        <v>681</v>
      </c>
      <c r="D90" s="134" t="s">
        <v>681</v>
      </c>
      <c r="E90" s="168" t="s">
        <v>682</v>
      </c>
      <c r="F90" s="168" t="s">
        <v>683</v>
      </c>
      <c r="G90" s="169" t="s">
        <v>684</v>
      </c>
      <c r="H90" s="169" t="s">
        <v>685</v>
      </c>
      <c r="I90" s="169" t="s">
        <v>613</v>
      </c>
      <c r="J90" s="169" t="s">
        <v>614</v>
      </c>
      <c r="K90" s="179"/>
    </row>
    <row r="91" s="103" customFormat="1" ht="25.5" customHeight="1" spans="1:11">
      <c r="A91" s="131" t="s">
        <v>624</v>
      </c>
      <c r="B91" s="132">
        <v>13487.4354924449</v>
      </c>
      <c r="C91" s="132">
        <v>19203.415</v>
      </c>
      <c r="D91" s="132">
        <v>8963.656</v>
      </c>
      <c r="E91" s="156">
        <v>1312449.39478054</v>
      </c>
      <c r="F91" s="157">
        <v>579821.42518979</v>
      </c>
      <c r="G91" s="158">
        <v>732627.969590748</v>
      </c>
      <c r="H91" s="159">
        <v>1358980</v>
      </c>
      <c r="I91" s="159">
        <v>555143</v>
      </c>
      <c r="J91" s="177">
        <v>803837</v>
      </c>
      <c r="K91" s="176"/>
    </row>
    <row r="92" ht="25.5" customHeight="1" spans="1:11">
      <c r="A92" s="133" t="s">
        <v>724</v>
      </c>
      <c r="B92" s="134">
        <v>19028.0502926799</v>
      </c>
      <c r="C92" s="135">
        <v>21101.144</v>
      </c>
      <c r="D92" s="136">
        <v>9251.795</v>
      </c>
      <c r="E92" s="160">
        <v>221651.263019415</v>
      </c>
      <c r="F92" s="161">
        <v>182872.437399112</v>
      </c>
      <c r="G92" s="161">
        <v>38778.8256203026</v>
      </c>
      <c r="H92" s="162">
        <v>217637</v>
      </c>
      <c r="I92" s="162">
        <v>175089</v>
      </c>
      <c r="J92" s="178">
        <v>42548</v>
      </c>
      <c r="K92" s="179"/>
    </row>
    <row r="93" ht="25.5" customHeight="1" spans="1:11">
      <c r="A93" s="133" t="s">
        <v>725</v>
      </c>
      <c r="B93" s="134">
        <v>15089.5280913011</v>
      </c>
      <c r="C93" s="135">
        <v>20890.325</v>
      </c>
      <c r="D93" s="136">
        <v>9048.474</v>
      </c>
      <c r="E93" s="160">
        <v>143893.233043059</v>
      </c>
      <c r="F93" s="161">
        <v>73406.3284688609</v>
      </c>
      <c r="G93" s="161">
        <v>70486.9045741976</v>
      </c>
      <c r="H93" s="162">
        <v>147620</v>
      </c>
      <c r="I93" s="162">
        <v>70282</v>
      </c>
      <c r="J93" s="178">
        <v>77338</v>
      </c>
      <c r="K93" s="179"/>
    </row>
    <row r="94" ht="25.5" customHeight="1" spans="1:11">
      <c r="A94" s="133" t="s">
        <v>726</v>
      </c>
      <c r="B94" s="134">
        <v>14563.9035191069</v>
      </c>
      <c r="C94" s="135">
        <v>20629.2879</v>
      </c>
      <c r="D94" s="136">
        <v>9064.836</v>
      </c>
      <c r="E94" s="160">
        <v>92680.0766500475</v>
      </c>
      <c r="F94" s="161">
        <v>44070.7439990835</v>
      </c>
      <c r="G94" s="161">
        <v>48609.332650964</v>
      </c>
      <c r="H94" s="162">
        <v>95529</v>
      </c>
      <c r="I94" s="162">
        <v>42195</v>
      </c>
      <c r="J94" s="178">
        <v>53334</v>
      </c>
      <c r="K94" s="179"/>
    </row>
    <row r="95" ht="25.5" customHeight="1" spans="1:11">
      <c r="A95" s="133" t="s">
        <v>727</v>
      </c>
      <c r="B95" s="134">
        <v>11421.8513399305</v>
      </c>
      <c r="C95" s="135">
        <v>16805.02</v>
      </c>
      <c r="D95" s="136">
        <v>8937.4748</v>
      </c>
      <c r="E95" s="160">
        <v>388624.882561161</v>
      </c>
      <c r="F95" s="161">
        <v>122718.143528198</v>
      </c>
      <c r="G95" s="161">
        <v>265906.739032963</v>
      </c>
      <c r="H95" s="162">
        <v>409247</v>
      </c>
      <c r="I95" s="162">
        <v>117495</v>
      </c>
      <c r="J95" s="178">
        <v>291752</v>
      </c>
      <c r="K95" s="179"/>
    </row>
    <row r="96" ht="25.5" customHeight="1" spans="1:11">
      <c r="A96" s="133" t="s">
        <v>728</v>
      </c>
      <c r="B96" s="134">
        <v>11817.9980651633</v>
      </c>
      <c r="C96" s="135">
        <v>18252.729</v>
      </c>
      <c r="D96" s="136">
        <v>8911.784</v>
      </c>
      <c r="E96" s="160">
        <v>237689.720048374</v>
      </c>
      <c r="F96" s="161">
        <v>73951.5335492619</v>
      </c>
      <c r="G96" s="161">
        <v>163738.186499112</v>
      </c>
      <c r="H96" s="162">
        <v>250457</v>
      </c>
      <c r="I96" s="162">
        <v>70804</v>
      </c>
      <c r="J96" s="178">
        <v>179653</v>
      </c>
      <c r="K96" s="179"/>
    </row>
    <row r="97" ht="25.5" customHeight="1" spans="1:11">
      <c r="A97" s="133" t="s">
        <v>729</v>
      </c>
      <c r="B97" s="134">
        <v>11785.6226798091</v>
      </c>
      <c r="C97" s="135">
        <v>16330.29888</v>
      </c>
      <c r="D97" s="136">
        <v>8956.5696</v>
      </c>
      <c r="E97" s="160">
        <v>77351.3432886313</v>
      </c>
      <c r="F97" s="161">
        <v>29677.1209856608</v>
      </c>
      <c r="G97" s="161">
        <v>47674.2223029704</v>
      </c>
      <c r="H97" s="162">
        <v>80722</v>
      </c>
      <c r="I97" s="162">
        <v>28414</v>
      </c>
      <c r="J97" s="178">
        <v>52308</v>
      </c>
      <c r="K97" s="179"/>
    </row>
    <row r="98" ht="25.5" customHeight="1" spans="1:11">
      <c r="A98" s="133" t="s">
        <v>730</v>
      </c>
      <c r="B98" s="134">
        <v>11978.4426225455</v>
      </c>
      <c r="C98" s="135">
        <v>17625.78</v>
      </c>
      <c r="D98" s="136">
        <v>8899.269</v>
      </c>
      <c r="E98" s="160">
        <v>150558.876169852</v>
      </c>
      <c r="F98" s="161">
        <v>53125.1172596133</v>
      </c>
      <c r="G98" s="161">
        <v>97433.7589102384</v>
      </c>
      <c r="H98" s="162">
        <v>157768</v>
      </c>
      <c r="I98" s="162">
        <v>50864</v>
      </c>
      <c r="J98" s="178">
        <v>106904</v>
      </c>
      <c r="K98" s="179"/>
    </row>
    <row r="99" ht="24" hidden="1" customHeight="1" spans="1:11">
      <c r="A99" s="199"/>
      <c r="B99" s="134">
        <v>12527.8495808302</v>
      </c>
      <c r="C99" s="134">
        <v>18019.3439209459</v>
      </c>
      <c r="D99" s="134">
        <v>8049.00082216659</v>
      </c>
      <c r="E99" s="160">
        <v>3833945.6583287</v>
      </c>
      <c r="F99" s="161">
        <v>1722274.0062668</v>
      </c>
      <c r="G99" s="161">
        <v>2111671.6520619</v>
      </c>
      <c r="H99" s="162"/>
      <c r="I99" s="162"/>
      <c r="J99" s="178"/>
      <c r="K99" s="179" t="s">
        <v>731</v>
      </c>
    </row>
    <row r="100" ht="24" hidden="1" customHeight="1" spans="1:11">
      <c r="A100" s="199"/>
      <c r="B100" s="134" t="s">
        <v>681</v>
      </c>
      <c r="C100" s="134" t="s">
        <v>681</v>
      </c>
      <c r="D100" s="134" t="s">
        <v>681</v>
      </c>
      <c r="E100" s="160" t="s">
        <v>682</v>
      </c>
      <c r="F100" s="161" t="s">
        <v>683</v>
      </c>
      <c r="G100" s="161" t="s">
        <v>684</v>
      </c>
      <c r="H100" s="162" t="s">
        <v>685</v>
      </c>
      <c r="I100" s="162" t="s">
        <v>613</v>
      </c>
      <c r="J100" s="178" t="s">
        <v>614</v>
      </c>
      <c r="K100" s="179"/>
    </row>
    <row r="101" s="103" customFormat="1" ht="24" customHeight="1" spans="1:11">
      <c r="A101" s="131" t="s">
        <v>625</v>
      </c>
      <c r="B101" s="132">
        <v>12527.85</v>
      </c>
      <c r="C101" s="132">
        <v>18019.34</v>
      </c>
      <c r="D101" s="132">
        <v>8049</v>
      </c>
      <c r="E101" s="156">
        <v>3833945.6583287</v>
      </c>
      <c r="F101" s="157">
        <v>1722274.0062668</v>
      </c>
      <c r="G101" s="158">
        <v>2111671.6520619</v>
      </c>
      <c r="H101" s="159">
        <v>3937868</v>
      </c>
      <c r="I101" s="159">
        <v>1634370</v>
      </c>
      <c r="J101" s="177">
        <v>2303498</v>
      </c>
      <c r="K101" s="176"/>
    </row>
    <row r="102" ht="21.95" customHeight="1" spans="1:11">
      <c r="A102" s="133" t="s">
        <v>732</v>
      </c>
      <c r="B102" s="134">
        <v>23865.9885397809</v>
      </c>
      <c r="C102" s="135">
        <v>25314.6266890172</v>
      </c>
      <c r="D102" s="136">
        <v>10706.6901951437</v>
      </c>
      <c r="E102" s="160">
        <v>322343.896869315</v>
      </c>
      <c r="F102" s="161">
        <v>290377.73475092</v>
      </c>
      <c r="G102" s="161">
        <v>31966.1621183949</v>
      </c>
      <c r="H102" s="162">
        <v>310427</v>
      </c>
      <c r="I102" s="162">
        <v>275557</v>
      </c>
      <c r="J102" s="178">
        <v>34870</v>
      </c>
      <c r="K102" s="179"/>
    </row>
    <row r="103" ht="21.95" customHeight="1" spans="1:11">
      <c r="A103" s="133" t="s">
        <v>733</v>
      </c>
      <c r="B103" s="134">
        <v>13596.061226237</v>
      </c>
      <c r="C103" s="135">
        <v>18266.0876251639</v>
      </c>
      <c r="D103" s="136">
        <v>8947.05182665849</v>
      </c>
      <c r="E103" s="160">
        <v>246940.198052203</v>
      </c>
      <c r="F103" s="161">
        <v>123191.639854264</v>
      </c>
      <c r="G103" s="161">
        <v>123748.558197939</v>
      </c>
      <c r="H103" s="162">
        <v>251894</v>
      </c>
      <c r="I103" s="162">
        <v>116904</v>
      </c>
      <c r="J103" s="178">
        <v>134990</v>
      </c>
      <c r="K103" s="179"/>
    </row>
    <row r="104" ht="21.95" customHeight="1" spans="1:11">
      <c r="A104" s="133" t="s">
        <v>734</v>
      </c>
      <c r="B104" s="134">
        <v>12132.3166177348</v>
      </c>
      <c r="C104" s="135">
        <v>18120.7352258488</v>
      </c>
      <c r="D104" s="136">
        <v>8666.43439031374</v>
      </c>
      <c r="E104" s="160">
        <v>415873.236669419</v>
      </c>
      <c r="F104" s="161">
        <v>152456.2931629</v>
      </c>
      <c r="G104" s="161">
        <v>263416.943506519</v>
      </c>
      <c r="H104" s="162">
        <v>432021</v>
      </c>
      <c r="I104" s="162">
        <v>144675</v>
      </c>
      <c r="J104" s="178">
        <v>287346</v>
      </c>
      <c r="K104" s="179"/>
    </row>
    <row r="105" ht="21.95" customHeight="1" spans="1:11">
      <c r="A105" s="133" t="s">
        <v>735</v>
      </c>
      <c r="B105" s="134">
        <v>12219.0352421733</v>
      </c>
      <c r="C105" s="135">
        <v>16258.6624701947</v>
      </c>
      <c r="D105" s="136">
        <v>8373.21710852719</v>
      </c>
      <c r="E105" s="160">
        <v>375752.101133421</v>
      </c>
      <c r="F105" s="161">
        <v>183258.418265037</v>
      </c>
      <c r="G105" s="161">
        <v>192493.682868384</v>
      </c>
      <c r="H105" s="162">
        <v>383885</v>
      </c>
      <c r="I105" s="162">
        <v>173905</v>
      </c>
      <c r="J105" s="178">
        <v>209980</v>
      </c>
      <c r="K105" s="179"/>
    </row>
    <row r="106" ht="21.95" customHeight="1" spans="1:11">
      <c r="A106" s="133" t="s">
        <v>736</v>
      </c>
      <c r="B106" s="134">
        <v>9469.29250462001</v>
      </c>
      <c r="C106" s="135">
        <v>15462.5011168808</v>
      </c>
      <c r="D106" s="136">
        <v>6859.66957952668</v>
      </c>
      <c r="E106" s="160">
        <v>743626.920282947</v>
      </c>
      <c r="F106" s="161">
        <v>225575.248156466</v>
      </c>
      <c r="G106" s="161">
        <v>518051.672126481</v>
      </c>
      <c r="H106" s="162">
        <v>779174</v>
      </c>
      <c r="I106" s="162">
        <v>214062</v>
      </c>
      <c r="J106" s="178">
        <v>565112</v>
      </c>
      <c r="K106" s="179"/>
    </row>
    <row r="107" ht="21.95" customHeight="1" spans="1:11">
      <c r="A107" s="133" t="s">
        <v>737</v>
      </c>
      <c r="B107" s="134">
        <v>8550.6060916263</v>
      </c>
      <c r="C107" s="135">
        <v>12345.4654236792</v>
      </c>
      <c r="D107" s="136">
        <v>6857.46279048474</v>
      </c>
      <c r="E107" s="160">
        <v>615905.311870253</v>
      </c>
      <c r="F107" s="161">
        <v>190017.39296244</v>
      </c>
      <c r="G107" s="161">
        <v>425887.918907813</v>
      </c>
      <c r="H107" s="162">
        <v>644895</v>
      </c>
      <c r="I107" s="162">
        <v>180319</v>
      </c>
      <c r="J107" s="178">
        <v>464576</v>
      </c>
      <c r="K107" s="179"/>
    </row>
    <row r="108" ht="21.95" customHeight="1" spans="1:11">
      <c r="A108" s="133" t="s">
        <v>738</v>
      </c>
      <c r="B108" s="134">
        <v>16116.7068443616</v>
      </c>
      <c r="C108" s="135">
        <v>19085.1078516703</v>
      </c>
      <c r="D108" s="136">
        <v>12135.2931459852</v>
      </c>
      <c r="E108" s="160">
        <v>597131.177239761</v>
      </c>
      <c r="F108" s="161">
        <v>342084.839592234</v>
      </c>
      <c r="G108" s="161">
        <v>255046.337647526</v>
      </c>
      <c r="H108" s="162">
        <v>602840</v>
      </c>
      <c r="I108" s="162">
        <v>324625</v>
      </c>
      <c r="J108" s="178">
        <v>278215</v>
      </c>
      <c r="K108" s="179"/>
    </row>
    <row r="109" ht="21.95" customHeight="1" spans="1:11">
      <c r="A109" s="133" t="s">
        <v>739</v>
      </c>
      <c r="B109" s="134">
        <v>10480.8346350212</v>
      </c>
      <c r="C109" s="135">
        <v>15459.0268053874</v>
      </c>
      <c r="D109" s="136">
        <v>6920.5298469841</v>
      </c>
      <c r="E109" s="160">
        <v>516372.816211382</v>
      </c>
      <c r="F109" s="161">
        <v>215312.439522539</v>
      </c>
      <c r="G109" s="161">
        <v>301060.376688843</v>
      </c>
      <c r="H109" s="162">
        <v>532732</v>
      </c>
      <c r="I109" s="162">
        <v>204323</v>
      </c>
      <c r="J109" s="178">
        <v>328409</v>
      </c>
      <c r="K109" s="179"/>
    </row>
    <row r="110" s="110" customFormat="1" ht="24" hidden="1" customHeight="1" spans="1:11">
      <c r="A110" s="142"/>
      <c r="B110" s="143">
        <v>10640.2918094153</v>
      </c>
      <c r="C110" s="144">
        <v>17473.2807982176</v>
      </c>
      <c r="D110" s="144">
        <v>6981.39006726176</v>
      </c>
      <c r="E110" s="161">
        <v>7613917.29</v>
      </c>
      <c r="F110" s="161">
        <v>2655248.32</v>
      </c>
      <c r="G110" s="161">
        <v>4958668.97</v>
      </c>
      <c r="H110" s="170"/>
      <c r="I110" s="170"/>
      <c r="J110" s="170"/>
      <c r="K110" s="186"/>
    </row>
    <row r="111" ht="24" hidden="1" customHeight="1" spans="1:11">
      <c r="A111" s="142"/>
      <c r="B111" s="134" t="s">
        <v>681</v>
      </c>
      <c r="C111" s="134" t="s">
        <v>681</v>
      </c>
      <c r="D111" s="134" t="s">
        <v>681</v>
      </c>
      <c r="E111" s="168" t="s">
        <v>682</v>
      </c>
      <c r="F111" s="168" t="s">
        <v>683</v>
      </c>
      <c r="G111" s="169" t="s">
        <v>684</v>
      </c>
      <c r="H111" s="169" t="s">
        <v>685</v>
      </c>
      <c r="I111" s="169" t="s">
        <v>613</v>
      </c>
      <c r="J111" s="169" t="s">
        <v>614</v>
      </c>
      <c r="K111" s="179"/>
    </row>
    <row r="112" s="103" customFormat="1" ht="24" customHeight="1" spans="1:11">
      <c r="A112" s="131" t="s">
        <v>626</v>
      </c>
      <c r="B112" s="132">
        <v>10640.29</v>
      </c>
      <c r="C112" s="132">
        <v>17473.28</v>
      </c>
      <c r="D112" s="132">
        <v>6981.39</v>
      </c>
      <c r="E112" s="156">
        <v>7613917.3</v>
      </c>
      <c r="F112" s="157">
        <v>2655248.32</v>
      </c>
      <c r="G112" s="158">
        <v>4958668.97</v>
      </c>
      <c r="H112" s="159">
        <v>7599913</v>
      </c>
      <c r="I112" s="159">
        <v>2393123</v>
      </c>
      <c r="J112" s="177">
        <v>5206790</v>
      </c>
      <c r="K112" s="176"/>
    </row>
    <row r="113" ht="21.95" customHeight="1" spans="1:11">
      <c r="A113" s="133" t="s">
        <v>740</v>
      </c>
      <c r="B113" s="134">
        <v>14470.7713389609</v>
      </c>
      <c r="C113" s="135">
        <v>19136.8224</v>
      </c>
      <c r="D113" s="136">
        <v>7998.205999</v>
      </c>
      <c r="E113" s="160">
        <v>717829.909538203</v>
      </c>
      <c r="F113" s="161">
        <v>417125.50510736</v>
      </c>
      <c r="G113" s="161">
        <v>300704.404430843</v>
      </c>
      <c r="H113" s="162">
        <v>691698</v>
      </c>
      <c r="I113" s="162">
        <v>375947</v>
      </c>
      <c r="J113" s="178">
        <v>315751</v>
      </c>
      <c r="K113" s="179"/>
    </row>
    <row r="114" ht="21.95" customHeight="1" spans="1:11">
      <c r="A114" s="133" t="s">
        <v>741</v>
      </c>
      <c r="B114" s="134">
        <v>9995.89919105509</v>
      </c>
      <c r="C114" s="135">
        <v>16160.535138</v>
      </c>
      <c r="D114" s="136">
        <v>6421.155</v>
      </c>
      <c r="E114" s="160">
        <v>521943.191970935</v>
      </c>
      <c r="F114" s="161">
        <v>191574.142000992</v>
      </c>
      <c r="G114" s="161">
        <v>330369.049969943</v>
      </c>
      <c r="H114" s="162">
        <v>519562</v>
      </c>
      <c r="I114" s="162">
        <v>172662</v>
      </c>
      <c r="J114" s="178">
        <v>346900</v>
      </c>
      <c r="K114" s="179"/>
    </row>
    <row r="115" ht="21.95" customHeight="1" spans="1:11">
      <c r="A115" s="133" t="s">
        <v>742</v>
      </c>
      <c r="B115" s="134">
        <v>12402.912748236</v>
      </c>
      <c r="C115" s="135">
        <v>18029.8326</v>
      </c>
      <c r="D115" s="136">
        <v>7736.056</v>
      </c>
      <c r="E115" s="160">
        <v>567564.841214467</v>
      </c>
      <c r="F115" s="161">
        <v>257315.066394899</v>
      </c>
      <c r="G115" s="161">
        <v>310249.774819568</v>
      </c>
      <c r="H115" s="162">
        <v>557687</v>
      </c>
      <c r="I115" s="162">
        <v>231913</v>
      </c>
      <c r="J115" s="178">
        <v>325774</v>
      </c>
      <c r="K115" s="179"/>
    </row>
    <row r="116" ht="21.95" customHeight="1" spans="1:11">
      <c r="A116" s="133" t="s">
        <v>743</v>
      </c>
      <c r="B116" s="134">
        <v>8490.60049411153</v>
      </c>
      <c r="C116" s="135">
        <v>16071.8924</v>
      </c>
      <c r="D116" s="136">
        <v>6299.922</v>
      </c>
      <c r="E116" s="160">
        <v>1517885.41259644</v>
      </c>
      <c r="F116" s="161">
        <v>340279.267516062</v>
      </c>
      <c r="G116" s="161">
        <v>1177606.14508038</v>
      </c>
      <c r="H116" s="162">
        <v>1543218</v>
      </c>
      <c r="I116" s="162">
        <v>306687</v>
      </c>
      <c r="J116" s="178">
        <v>1236531</v>
      </c>
      <c r="K116" s="179"/>
    </row>
    <row r="117" ht="21.95" customHeight="1" spans="1:11">
      <c r="A117" s="133" t="s">
        <v>744</v>
      </c>
      <c r="B117" s="134">
        <v>11299.7554703069</v>
      </c>
      <c r="C117" s="135">
        <v>17709.99976</v>
      </c>
      <c r="D117" s="136">
        <v>7439.256</v>
      </c>
      <c r="E117" s="160">
        <v>1369190.59792792</v>
      </c>
      <c r="F117" s="161">
        <v>514642.337649941</v>
      </c>
      <c r="G117" s="161">
        <v>854548.260277975</v>
      </c>
      <c r="H117" s="162">
        <v>1361145</v>
      </c>
      <c r="I117" s="162">
        <v>463837</v>
      </c>
      <c r="J117" s="178">
        <v>897308</v>
      </c>
      <c r="K117" s="179"/>
    </row>
    <row r="118" ht="21.95" customHeight="1" spans="1:11">
      <c r="A118" s="133" t="s">
        <v>745</v>
      </c>
      <c r="B118" s="134">
        <v>9057.84494646176</v>
      </c>
      <c r="C118" s="135">
        <v>16205.292</v>
      </c>
      <c r="D118" s="136">
        <v>6581.3</v>
      </c>
      <c r="E118" s="160">
        <v>1154536.94747925</v>
      </c>
      <c r="F118" s="161">
        <v>297097.362797382</v>
      </c>
      <c r="G118" s="161">
        <v>857439.584681863</v>
      </c>
      <c r="H118" s="162">
        <v>1168112</v>
      </c>
      <c r="I118" s="162">
        <v>267768</v>
      </c>
      <c r="J118" s="178">
        <v>900344</v>
      </c>
      <c r="K118" s="179"/>
    </row>
    <row r="119" ht="21.95" customHeight="1" spans="1:11">
      <c r="A119" s="133" t="s">
        <v>746</v>
      </c>
      <c r="B119" s="134">
        <v>10563.3292535633</v>
      </c>
      <c r="C119" s="135">
        <v>17365.425</v>
      </c>
      <c r="D119" s="136">
        <v>7159.2468</v>
      </c>
      <c r="E119" s="160">
        <v>1196029.67841836</v>
      </c>
      <c r="F119" s="161">
        <v>398913.634708521</v>
      </c>
      <c r="G119" s="161">
        <v>797116.043709837</v>
      </c>
      <c r="H119" s="162">
        <v>1196535</v>
      </c>
      <c r="I119" s="162">
        <v>359533</v>
      </c>
      <c r="J119" s="178">
        <v>837002</v>
      </c>
      <c r="K119" s="179"/>
    </row>
    <row r="120" ht="21.95" customHeight="1" spans="1:11">
      <c r="A120" s="133" t="s">
        <v>747</v>
      </c>
      <c r="B120" s="134">
        <v>12161.3720854805</v>
      </c>
      <c r="C120" s="135">
        <v>18267.035</v>
      </c>
      <c r="D120" s="136">
        <v>7760.802</v>
      </c>
      <c r="E120" s="160">
        <v>568936.710854433</v>
      </c>
      <c r="F120" s="161">
        <v>238301.003824843</v>
      </c>
      <c r="G120" s="161">
        <v>330635.70702959</v>
      </c>
      <c r="H120" s="162">
        <v>561956</v>
      </c>
      <c r="I120" s="162">
        <v>214776</v>
      </c>
      <c r="J120" s="178">
        <v>347180</v>
      </c>
      <c r="K120" s="179"/>
    </row>
    <row r="121" s="110" customFormat="1" ht="24" hidden="1" customHeight="1" spans="1:11">
      <c r="A121" s="142"/>
      <c r="B121" s="143">
        <v>10960.9279745052</v>
      </c>
      <c r="C121" s="144">
        <v>17663.5374197546</v>
      </c>
      <c r="D121" s="144">
        <v>7382.54876133726</v>
      </c>
      <c r="E121" s="161">
        <v>5339796.34075493</v>
      </c>
      <c r="F121" s="161">
        <v>1858558.24407156</v>
      </c>
      <c r="G121" s="161">
        <v>3481238.09668337</v>
      </c>
      <c r="H121" s="170"/>
      <c r="I121" s="170"/>
      <c r="J121" s="170"/>
      <c r="K121" s="186"/>
    </row>
    <row r="122" ht="24" hidden="1" customHeight="1" spans="1:11">
      <c r="A122" s="142"/>
      <c r="B122" s="134" t="s">
        <v>681</v>
      </c>
      <c r="C122" s="134" t="s">
        <v>681</v>
      </c>
      <c r="D122" s="134" t="s">
        <v>681</v>
      </c>
      <c r="E122" s="168" t="s">
        <v>682</v>
      </c>
      <c r="F122" s="168" t="s">
        <v>683</v>
      </c>
      <c r="G122" s="169" t="s">
        <v>684</v>
      </c>
      <c r="H122" s="169" t="s">
        <v>685</v>
      </c>
      <c r="I122" s="169" t="s">
        <v>613</v>
      </c>
      <c r="J122" s="169" t="s">
        <v>614</v>
      </c>
      <c r="K122" s="179"/>
    </row>
    <row r="123" s="103" customFormat="1" ht="24" customHeight="1" spans="1:11">
      <c r="A123" s="131" t="s">
        <v>627</v>
      </c>
      <c r="B123" s="132">
        <v>10960.9296801164</v>
      </c>
      <c r="C123" s="132">
        <v>17663.54</v>
      </c>
      <c r="D123" s="132">
        <v>7382.55</v>
      </c>
      <c r="E123" s="156">
        <v>5339796.34075493</v>
      </c>
      <c r="F123" s="157">
        <v>1858558.24407156</v>
      </c>
      <c r="G123" s="158">
        <v>3481238.09668337</v>
      </c>
      <c r="H123" s="159">
        <v>5352924</v>
      </c>
      <c r="I123" s="159">
        <v>1670862</v>
      </c>
      <c r="J123" s="177">
        <v>3682062</v>
      </c>
      <c r="K123" s="176"/>
    </row>
    <row r="124" ht="21.95" customHeight="1" spans="1:11">
      <c r="A124" s="133" t="s">
        <v>748</v>
      </c>
      <c r="B124" s="134">
        <v>13846.321953533</v>
      </c>
      <c r="C124" s="135">
        <v>20475.204</v>
      </c>
      <c r="D124" s="136">
        <v>7445.88</v>
      </c>
      <c r="E124" s="160">
        <v>1681714.10495851</v>
      </c>
      <c r="F124" s="161">
        <v>826114.502273849</v>
      </c>
      <c r="G124" s="161">
        <v>855599.602684662</v>
      </c>
      <c r="H124" s="162">
        <v>1647642</v>
      </c>
      <c r="I124" s="162">
        <v>742685</v>
      </c>
      <c r="J124" s="178">
        <v>904957</v>
      </c>
      <c r="K124" s="179"/>
    </row>
    <row r="125" ht="21.95" customHeight="1" spans="1:11">
      <c r="A125" s="133" t="s">
        <v>749</v>
      </c>
      <c r="B125" s="134">
        <v>11619.2940659502</v>
      </c>
      <c r="C125" s="135">
        <v>18512.125</v>
      </c>
      <c r="D125" s="136">
        <v>7086.51</v>
      </c>
      <c r="E125" s="160">
        <v>804643.103926285</v>
      </c>
      <c r="F125" s="161">
        <v>319219.003988301</v>
      </c>
      <c r="G125" s="161">
        <v>485424.099937984</v>
      </c>
      <c r="H125" s="162">
        <v>800408</v>
      </c>
      <c r="I125" s="162">
        <v>286981</v>
      </c>
      <c r="J125" s="178">
        <v>513427</v>
      </c>
      <c r="K125" s="179"/>
    </row>
    <row r="126" ht="21.95" customHeight="1" spans="1:11">
      <c r="A126" s="133" t="s">
        <v>750</v>
      </c>
      <c r="B126" s="134">
        <v>9026.05206370125</v>
      </c>
      <c r="C126" s="135">
        <v>13020.09124</v>
      </c>
      <c r="D126" s="136">
        <v>7712.176</v>
      </c>
      <c r="E126" s="160">
        <v>1110472.46685084</v>
      </c>
      <c r="F126" s="161">
        <v>274876.882471582</v>
      </c>
      <c r="G126" s="161">
        <v>835595.584379259</v>
      </c>
      <c r="H126" s="162">
        <v>1130916</v>
      </c>
      <c r="I126" s="162">
        <v>247117</v>
      </c>
      <c r="J126" s="178">
        <v>883799</v>
      </c>
      <c r="K126" s="179"/>
    </row>
    <row r="127" ht="21.95" customHeight="1" spans="1:11">
      <c r="A127" s="133" t="s">
        <v>751</v>
      </c>
      <c r="B127" s="134">
        <v>9708.36187637285</v>
      </c>
      <c r="C127" s="135">
        <v>15548.262</v>
      </c>
      <c r="D127" s="136">
        <v>7385.868</v>
      </c>
      <c r="E127" s="160">
        <v>963231.021870493</v>
      </c>
      <c r="F127" s="161">
        <v>274073.776618304</v>
      </c>
      <c r="G127" s="161">
        <v>689157.245252189</v>
      </c>
      <c r="H127" s="162">
        <v>975308</v>
      </c>
      <c r="I127" s="162">
        <v>246395</v>
      </c>
      <c r="J127" s="178">
        <v>728913</v>
      </c>
      <c r="K127" s="179"/>
    </row>
    <row r="128" ht="21.95" customHeight="1" spans="1:11">
      <c r="A128" s="133" t="s">
        <v>752</v>
      </c>
      <c r="B128" s="134">
        <v>8361.31140128883</v>
      </c>
      <c r="C128" s="135">
        <v>13173.929</v>
      </c>
      <c r="D128" s="136">
        <v>7076.766</v>
      </c>
      <c r="E128" s="160">
        <v>779735.643148801</v>
      </c>
      <c r="F128" s="161">
        <v>164274.078719526</v>
      </c>
      <c r="G128" s="161">
        <v>615461.564429275</v>
      </c>
      <c r="H128" s="162">
        <v>798650</v>
      </c>
      <c r="I128" s="162">
        <v>147684</v>
      </c>
      <c r="J128" s="178">
        <v>650966</v>
      </c>
      <c r="K128" s="179"/>
    </row>
    <row r="129" s="110" customFormat="1" ht="24" hidden="1" customHeight="1" spans="1:11">
      <c r="A129" s="142"/>
      <c r="B129" s="143">
        <v>10851.5181115058</v>
      </c>
      <c r="C129" s="144">
        <v>16816.4414545659</v>
      </c>
      <c r="D129" s="144">
        <v>7084.37324436492</v>
      </c>
      <c r="E129" s="161">
        <v>5547388.80466111</v>
      </c>
      <c r="F129" s="161">
        <v>2147315.12461133</v>
      </c>
      <c r="G129" s="161">
        <v>3400073.68004978</v>
      </c>
      <c r="H129" s="170"/>
      <c r="I129" s="170"/>
      <c r="J129" s="170"/>
      <c r="K129" s="186"/>
    </row>
    <row r="130" ht="24" hidden="1" customHeight="1" spans="1:11">
      <c r="A130" s="142"/>
      <c r="B130" s="134" t="s">
        <v>681</v>
      </c>
      <c r="C130" s="134" t="s">
        <v>681</v>
      </c>
      <c r="D130" s="134" t="s">
        <v>681</v>
      </c>
      <c r="E130" s="168" t="s">
        <v>682</v>
      </c>
      <c r="F130" s="168" t="s">
        <v>683</v>
      </c>
      <c r="G130" s="169" t="s">
        <v>684</v>
      </c>
      <c r="H130" s="169" t="s">
        <v>685</v>
      </c>
      <c r="I130" s="169" t="s">
        <v>613</v>
      </c>
      <c r="J130" s="169" t="s">
        <v>614</v>
      </c>
      <c r="K130" s="179"/>
    </row>
    <row r="131" s="103" customFormat="1" ht="24" customHeight="1" spans="1:15">
      <c r="A131" s="131" t="s">
        <v>628</v>
      </c>
      <c r="B131" s="132">
        <v>10851.515882461</v>
      </c>
      <c r="C131" s="132">
        <v>16816.444</v>
      </c>
      <c r="D131" s="132">
        <v>7084.368</v>
      </c>
      <c r="E131" s="156">
        <v>5547388.80466111</v>
      </c>
      <c r="F131" s="157">
        <v>2147315.12461133</v>
      </c>
      <c r="G131" s="158">
        <v>3400073.68004978</v>
      </c>
      <c r="H131" s="159">
        <v>5611701</v>
      </c>
      <c r="I131" s="159">
        <v>2015781</v>
      </c>
      <c r="J131" s="177">
        <v>3595920</v>
      </c>
      <c r="K131" s="176"/>
      <c r="M131" s="187">
        <v>5547388.80466111</v>
      </c>
      <c r="N131" s="188">
        <v>2147315.12461133</v>
      </c>
      <c r="O131" s="189">
        <v>3400073.68004978</v>
      </c>
    </row>
    <row r="132" ht="21.95" customHeight="1" spans="1:11">
      <c r="A132" s="133" t="s">
        <v>666</v>
      </c>
      <c r="B132" s="134">
        <v>12628.3327978635</v>
      </c>
      <c r="C132" s="135">
        <v>18930.6679626946</v>
      </c>
      <c r="D132" s="136">
        <v>7305.88569154915</v>
      </c>
      <c r="E132" s="160">
        <v>787194.0831231</v>
      </c>
      <c r="F132" s="161">
        <v>360419.556435569</v>
      </c>
      <c r="G132" s="161">
        <v>426774.526687531</v>
      </c>
      <c r="H132" s="162">
        <v>789699</v>
      </c>
      <c r="I132" s="162">
        <v>338342</v>
      </c>
      <c r="J132" s="178">
        <v>451357</v>
      </c>
      <c r="K132" s="179"/>
    </row>
    <row r="133" ht="21.95" customHeight="1" spans="1:11">
      <c r="A133" s="133" t="s">
        <v>667</v>
      </c>
      <c r="B133" s="134">
        <v>12632.9920469841</v>
      </c>
      <c r="C133" s="135">
        <v>19245.6388813164</v>
      </c>
      <c r="D133" s="136">
        <v>7898.94457005358</v>
      </c>
      <c r="E133" s="160">
        <v>847852.160926672</v>
      </c>
      <c r="F133" s="161">
        <v>353739.359952698</v>
      </c>
      <c r="G133" s="161">
        <v>494112.800973974</v>
      </c>
      <c r="H133" s="162">
        <v>854645</v>
      </c>
      <c r="I133" s="162">
        <v>332071</v>
      </c>
      <c r="J133" s="178">
        <v>522574</v>
      </c>
      <c r="K133" s="179"/>
    </row>
    <row r="134" ht="21.95" customHeight="1" spans="1:11">
      <c r="A134" s="133" t="s">
        <v>649</v>
      </c>
      <c r="B134" s="134">
        <v>9619.71873915985</v>
      </c>
      <c r="C134" s="135">
        <v>14754.4010992621</v>
      </c>
      <c r="D134" s="136">
        <v>6507.93467083433</v>
      </c>
      <c r="E134" s="160">
        <v>995423.675654032</v>
      </c>
      <c r="F134" s="161">
        <v>375620.70518546</v>
      </c>
      <c r="G134" s="161">
        <v>619802.970468572</v>
      </c>
      <c r="H134" s="162">
        <v>1008116</v>
      </c>
      <c r="I134" s="162">
        <v>352612</v>
      </c>
      <c r="J134" s="178">
        <v>655504</v>
      </c>
      <c r="K134" s="179"/>
    </row>
    <row r="135" ht="21.95" customHeight="1" spans="1:11">
      <c r="A135" s="133" t="s">
        <v>668</v>
      </c>
      <c r="B135" s="134">
        <v>9393.1957607931</v>
      </c>
      <c r="C135" s="135">
        <v>15101.7552472032</v>
      </c>
      <c r="D135" s="136">
        <v>7233.41824140915</v>
      </c>
      <c r="E135" s="160">
        <v>1215764.16442312</v>
      </c>
      <c r="F135" s="161">
        <v>333714.749286935</v>
      </c>
      <c r="G135" s="161">
        <v>882049.415136186</v>
      </c>
      <c r="H135" s="162">
        <v>1246129</v>
      </c>
      <c r="I135" s="162">
        <v>313273</v>
      </c>
      <c r="J135" s="178">
        <v>932856</v>
      </c>
      <c r="K135" s="179"/>
    </row>
    <row r="136" ht="21.95" customHeight="1" spans="1:11">
      <c r="A136" s="133" t="s">
        <v>669</v>
      </c>
      <c r="B136" s="134">
        <v>10875.9274727593</v>
      </c>
      <c r="C136" s="135">
        <v>16554.1582222468</v>
      </c>
      <c r="D136" s="136">
        <v>6616.82449506087</v>
      </c>
      <c r="E136" s="160">
        <v>744316.236246453</v>
      </c>
      <c r="F136" s="161">
        <v>319011.073309728</v>
      </c>
      <c r="G136" s="161">
        <v>425305.162936725</v>
      </c>
      <c r="H136" s="162">
        <v>749273</v>
      </c>
      <c r="I136" s="162">
        <v>299470</v>
      </c>
      <c r="J136" s="178">
        <v>449803</v>
      </c>
      <c r="K136" s="179"/>
    </row>
    <row r="137" ht="21.95" customHeight="1" spans="1:11">
      <c r="A137" s="133" t="s">
        <v>670</v>
      </c>
      <c r="B137" s="134">
        <v>9365.45080199509</v>
      </c>
      <c r="C137" s="135">
        <v>15172.7198832776</v>
      </c>
      <c r="D137" s="136">
        <v>6470.45985326896</v>
      </c>
      <c r="E137" s="160">
        <v>505329.38522346</v>
      </c>
      <c r="F137" s="161">
        <v>168108.513340506</v>
      </c>
      <c r="G137" s="161">
        <v>337220.871882954</v>
      </c>
      <c r="H137" s="162">
        <v>514456</v>
      </c>
      <c r="I137" s="162">
        <v>157811</v>
      </c>
      <c r="J137" s="178">
        <v>356645</v>
      </c>
      <c r="K137" s="179"/>
    </row>
    <row r="138" ht="21.95" customHeight="1" spans="1:11">
      <c r="A138" s="133" t="s">
        <v>671</v>
      </c>
      <c r="B138" s="134">
        <v>13817.3538848733</v>
      </c>
      <c r="C138" s="135">
        <v>17399.7072867784</v>
      </c>
      <c r="D138" s="136">
        <v>7901.11401171022</v>
      </c>
      <c r="E138" s="160">
        <v>320408.053700394</v>
      </c>
      <c r="F138" s="161">
        <v>199567.54101267</v>
      </c>
      <c r="G138" s="161">
        <v>120840.512687724</v>
      </c>
      <c r="H138" s="162">
        <v>315144</v>
      </c>
      <c r="I138" s="162">
        <v>187343</v>
      </c>
      <c r="J138" s="178">
        <v>127801</v>
      </c>
      <c r="K138" s="179"/>
    </row>
    <row r="139" ht="21.95" customHeight="1" spans="1:11">
      <c r="A139" s="133" t="s">
        <v>672</v>
      </c>
      <c r="B139" s="134">
        <v>9879.20409676207</v>
      </c>
      <c r="C139" s="135">
        <v>15982.9928962486</v>
      </c>
      <c r="D139" s="136">
        <v>7467.13603375778</v>
      </c>
      <c r="E139" s="160">
        <v>131101.045363877</v>
      </c>
      <c r="F139" s="161">
        <v>37133.6260877677</v>
      </c>
      <c r="G139" s="161">
        <v>93967.4192761093</v>
      </c>
      <c r="H139" s="162">
        <v>134239</v>
      </c>
      <c r="I139" s="162">
        <v>34859</v>
      </c>
      <c r="J139" s="178">
        <v>99380</v>
      </c>
      <c r="K139" s="179"/>
    </row>
    <row r="140" s="110" customFormat="1" ht="24" hidden="1" customHeight="1" spans="1:11">
      <c r="A140" s="142"/>
      <c r="B140" s="143">
        <v>10660.1731051413</v>
      </c>
      <c r="C140" s="144">
        <v>17186.9880377201</v>
      </c>
      <c r="D140" s="144">
        <v>7431.75066929429</v>
      </c>
      <c r="E140" s="161">
        <v>4872499.44566912</v>
      </c>
      <c r="F140" s="161">
        <v>1612517.04443032</v>
      </c>
      <c r="G140" s="161">
        <v>3259982.4012388</v>
      </c>
      <c r="H140" s="170"/>
      <c r="I140" s="170"/>
      <c r="J140" s="170"/>
      <c r="K140" s="186"/>
    </row>
    <row r="141" ht="24" hidden="1" customHeight="1" spans="1:11">
      <c r="A141" s="142"/>
      <c r="B141" s="134" t="s">
        <v>681</v>
      </c>
      <c r="C141" s="134" t="s">
        <v>681</v>
      </c>
      <c r="D141" s="134" t="s">
        <v>681</v>
      </c>
      <c r="E141" s="168" t="s">
        <v>682</v>
      </c>
      <c r="F141" s="168" t="s">
        <v>683</v>
      </c>
      <c r="G141" s="169" t="s">
        <v>684</v>
      </c>
      <c r="H141" s="169" t="s">
        <v>685</v>
      </c>
      <c r="I141" s="169" t="s">
        <v>613</v>
      </c>
      <c r="J141" s="169" t="s">
        <v>614</v>
      </c>
      <c r="K141" s="179"/>
    </row>
    <row r="142" s="103" customFormat="1" ht="24" customHeight="1" spans="1:11">
      <c r="A142" s="131" t="s">
        <v>629</v>
      </c>
      <c r="B142" s="132">
        <v>10660.1726448617</v>
      </c>
      <c r="C142" s="132">
        <v>17186.988</v>
      </c>
      <c r="D142" s="132">
        <v>7431.75</v>
      </c>
      <c r="E142" s="156">
        <v>4872499.44566912</v>
      </c>
      <c r="F142" s="157">
        <v>1612517.04443032</v>
      </c>
      <c r="G142" s="158">
        <v>3259982.4012388</v>
      </c>
      <c r="H142" s="159">
        <v>4850657</v>
      </c>
      <c r="I142" s="159">
        <v>1358721</v>
      </c>
      <c r="J142" s="177">
        <v>3491936</v>
      </c>
      <c r="K142" s="176"/>
    </row>
    <row r="143" ht="21.95" customHeight="1" spans="1:11">
      <c r="A143" s="133" t="s">
        <v>753</v>
      </c>
      <c r="B143" s="134">
        <v>12407.10576727</v>
      </c>
      <c r="C143" s="135">
        <v>19536.714</v>
      </c>
      <c r="D143" s="136">
        <v>7809.9004375</v>
      </c>
      <c r="E143" s="160">
        <v>1435918.36903716</v>
      </c>
      <c r="F143" s="161">
        <v>562916.050815509</v>
      </c>
      <c r="G143" s="161">
        <v>873002.318221647</v>
      </c>
      <c r="H143" s="162">
        <v>1409436</v>
      </c>
      <c r="I143" s="162">
        <v>474318</v>
      </c>
      <c r="J143" s="178">
        <v>935118</v>
      </c>
      <c r="K143" s="179"/>
    </row>
    <row r="144" ht="21.95" customHeight="1" spans="1:11">
      <c r="A144" s="133" t="s">
        <v>754</v>
      </c>
      <c r="B144" s="134">
        <v>9841.33658099787</v>
      </c>
      <c r="C144" s="135">
        <v>15457.435</v>
      </c>
      <c r="D144" s="136">
        <v>7280.838</v>
      </c>
      <c r="E144" s="160">
        <v>1212558.88125219</v>
      </c>
      <c r="F144" s="161">
        <v>379712.402949859</v>
      </c>
      <c r="G144" s="161">
        <v>832846.478302334</v>
      </c>
      <c r="H144" s="162">
        <v>1212054</v>
      </c>
      <c r="I144" s="162">
        <v>319949</v>
      </c>
      <c r="J144" s="178">
        <v>892105</v>
      </c>
      <c r="K144" s="179"/>
    </row>
    <row r="145" ht="21.95" customHeight="1" spans="1:11">
      <c r="A145" s="133" t="s">
        <v>755</v>
      </c>
      <c r="B145" s="134">
        <v>10100.6132798221</v>
      </c>
      <c r="C145" s="135">
        <v>15871.396</v>
      </c>
      <c r="D145" s="136">
        <v>7564.608</v>
      </c>
      <c r="E145" s="160">
        <v>1060617.21842454</v>
      </c>
      <c r="F145" s="161">
        <v>323799.146649084</v>
      </c>
      <c r="G145" s="161">
        <v>736818.071775461</v>
      </c>
      <c r="H145" s="162">
        <v>1062080</v>
      </c>
      <c r="I145" s="162">
        <v>272836</v>
      </c>
      <c r="J145" s="178">
        <v>789244</v>
      </c>
      <c r="K145" s="179"/>
    </row>
    <row r="146" ht="21.95" customHeight="1" spans="1:11">
      <c r="A146" s="133" t="s">
        <v>756</v>
      </c>
      <c r="B146" s="134">
        <v>9867.59749117155</v>
      </c>
      <c r="C146" s="135">
        <v>16493.588848</v>
      </c>
      <c r="D146" s="136">
        <v>7061.8443</v>
      </c>
      <c r="E146" s="160">
        <v>1163404.97695522</v>
      </c>
      <c r="F146" s="161">
        <v>346089.444015865</v>
      </c>
      <c r="G146" s="161">
        <v>817315.532939358</v>
      </c>
      <c r="H146" s="162">
        <v>1167087</v>
      </c>
      <c r="I146" s="162">
        <v>291618</v>
      </c>
      <c r="J146" s="178">
        <v>875469</v>
      </c>
      <c r="K146" s="179"/>
    </row>
    <row r="147" s="110" customFormat="1" ht="24" hidden="1" customHeight="1" spans="1:11">
      <c r="A147" s="142"/>
      <c r="B147" s="143">
        <v>13202.6238325612</v>
      </c>
      <c r="C147" s="143">
        <v>18284.0200127779</v>
      </c>
      <c r="D147" s="143">
        <v>8656.78389257474</v>
      </c>
      <c r="E147" s="169"/>
      <c r="F147" s="169"/>
      <c r="G147" s="169"/>
      <c r="H147" s="168"/>
      <c r="I147" s="168"/>
      <c r="J147" s="168"/>
      <c r="K147" s="186"/>
    </row>
    <row r="148" ht="24" hidden="1" customHeight="1" spans="1:11">
      <c r="A148" s="142"/>
      <c r="B148" s="134" t="s">
        <v>681</v>
      </c>
      <c r="C148" s="134" t="s">
        <v>681</v>
      </c>
      <c r="D148" s="134" t="s">
        <v>681</v>
      </c>
      <c r="E148" s="169" t="s">
        <v>639</v>
      </c>
      <c r="F148" s="169" t="s">
        <v>605</v>
      </c>
      <c r="G148" s="169" t="s">
        <v>639</v>
      </c>
      <c r="H148" s="169" t="s">
        <v>605</v>
      </c>
      <c r="I148" s="169" t="s">
        <v>639</v>
      </c>
      <c r="J148" s="169" t="s">
        <v>605</v>
      </c>
      <c r="K148" s="179"/>
    </row>
    <row r="149" s="103" customFormat="1" ht="24" customHeight="1" spans="1:11">
      <c r="A149" s="131" t="s">
        <v>630</v>
      </c>
      <c r="B149" s="217">
        <v>13202.6227163405</v>
      </c>
      <c r="C149" s="217">
        <v>18284.022</v>
      </c>
      <c r="D149" s="217">
        <v>8656.78</v>
      </c>
      <c r="E149" s="221">
        <v>1372192.09019386</v>
      </c>
      <c r="F149" s="222">
        <v>647929.014210694</v>
      </c>
      <c r="G149" s="223">
        <v>724263.075983161</v>
      </c>
      <c r="H149" s="224">
        <v>1385084</v>
      </c>
      <c r="I149" s="224">
        <v>613625</v>
      </c>
      <c r="J149" s="222">
        <v>771459</v>
      </c>
      <c r="K149" s="176"/>
    </row>
    <row r="150" ht="21.95" customHeight="1" spans="1:11">
      <c r="A150" s="133" t="s">
        <v>757</v>
      </c>
      <c r="B150" s="134">
        <v>14087.0233247733</v>
      </c>
      <c r="C150" s="135">
        <v>18994.2851852853</v>
      </c>
      <c r="D150" s="136">
        <v>8996.28408518349</v>
      </c>
      <c r="E150" s="160">
        <v>585579.724650005</v>
      </c>
      <c r="F150" s="161">
        <v>298162.968011038</v>
      </c>
      <c r="G150" s="161">
        <v>287416.756638967</v>
      </c>
      <c r="H150" s="162">
        <v>588523</v>
      </c>
      <c r="I150" s="162">
        <v>282377</v>
      </c>
      <c r="J150" s="178">
        <v>306146</v>
      </c>
      <c r="K150" s="179"/>
    </row>
    <row r="151" ht="21.95" customHeight="1" spans="1:11">
      <c r="A151" s="133" t="s">
        <v>758</v>
      </c>
      <c r="B151" s="134">
        <v>12739.2145845175</v>
      </c>
      <c r="C151" s="135">
        <v>17458.2639167349</v>
      </c>
      <c r="D151" s="136">
        <v>8618.60633181726</v>
      </c>
      <c r="E151" s="160">
        <v>463594.028449609</v>
      </c>
      <c r="F151" s="161">
        <v>216104.45440685</v>
      </c>
      <c r="G151" s="161">
        <v>247489.574042759</v>
      </c>
      <c r="H151" s="162">
        <v>468280</v>
      </c>
      <c r="I151" s="162">
        <v>204663</v>
      </c>
      <c r="J151" s="178">
        <v>263617</v>
      </c>
      <c r="K151" s="179"/>
    </row>
    <row r="152" ht="21.95" customHeight="1" spans="1:11">
      <c r="A152" s="133" t="s">
        <v>759</v>
      </c>
      <c r="B152" s="134">
        <v>9569.15654342676</v>
      </c>
      <c r="C152" s="135">
        <v>16193.5424292912</v>
      </c>
      <c r="D152" s="136">
        <v>6064.45533301753</v>
      </c>
      <c r="E152" s="160">
        <v>90049.9476444836</v>
      </c>
      <c r="F152" s="161">
        <v>31157.6114912678</v>
      </c>
      <c r="G152" s="161">
        <v>58892.3361532158</v>
      </c>
      <c r="H152" s="162">
        <v>92238</v>
      </c>
      <c r="I152" s="162">
        <v>29508</v>
      </c>
      <c r="J152" s="178">
        <v>62730</v>
      </c>
      <c r="K152" s="179"/>
    </row>
    <row r="153" ht="21.95" customHeight="1" spans="1:11">
      <c r="A153" s="133" t="s">
        <v>760</v>
      </c>
      <c r="B153" s="134">
        <v>13398.4088158686</v>
      </c>
      <c r="C153" s="135">
        <v>18594.3405191885</v>
      </c>
      <c r="D153" s="136">
        <v>9150.1981519186</v>
      </c>
      <c r="E153" s="160">
        <v>227875.27732428</v>
      </c>
      <c r="F153" s="161">
        <v>102503.980301539</v>
      </c>
      <c r="G153" s="161">
        <v>125371.297022742</v>
      </c>
      <c r="H153" s="162">
        <v>230618</v>
      </c>
      <c r="I153" s="162">
        <v>97077</v>
      </c>
      <c r="J153" s="178">
        <v>133541</v>
      </c>
      <c r="K153" s="179"/>
    </row>
    <row r="154" ht="21.95" customHeight="1" spans="1:11">
      <c r="A154" s="133" t="s">
        <v>761</v>
      </c>
      <c r="B154" s="134">
        <v>9233.13778115871</v>
      </c>
      <c r="C154" s="135"/>
      <c r="D154" s="136">
        <v>9233.13778115871</v>
      </c>
      <c r="E154" s="160">
        <v>1390.39613969253</v>
      </c>
      <c r="F154" s="161">
        <v>0</v>
      </c>
      <c r="G154" s="161">
        <v>1390.39613969253</v>
      </c>
      <c r="H154" s="162">
        <v>1481</v>
      </c>
      <c r="I154" s="162">
        <v>0</v>
      </c>
      <c r="J154" s="178">
        <v>1481</v>
      </c>
      <c r="K154" s="179"/>
    </row>
    <row r="155" ht="21.95" customHeight="1" spans="1:11">
      <c r="A155" s="133" t="s">
        <v>762</v>
      </c>
      <c r="B155" s="134">
        <v>9162.63354293371</v>
      </c>
      <c r="C155" s="135"/>
      <c r="D155" s="136">
        <v>9162.63354293371</v>
      </c>
      <c r="E155" s="160">
        <v>3702.71598578484</v>
      </c>
      <c r="F155" s="161">
        <v>0</v>
      </c>
      <c r="G155" s="161">
        <v>3702.71598578484</v>
      </c>
      <c r="H155" s="162">
        <v>3944</v>
      </c>
      <c r="I155" s="162">
        <v>0</v>
      </c>
      <c r="J155" s="178">
        <v>3944</v>
      </c>
      <c r="K155" s="179"/>
    </row>
    <row r="156" s="114" customFormat="1" ht="24" hidden="1" customHeight="1" spans="1:11">
      <c r="A156" s="142"/>
      <c r="B156" s="218">
        <v>14784.8973896897</v>
      </c>
      <c r="C156" s="219">
        <v>21266.961674772</v>
      </c>
      <c r="D156" s="219">
        <v>9155.15436481248</v>
      </c>
      <c r="E156" s="225">
        <v>2472023.17098277</v>
      </c>
      <c r="F156" s="225">
        <v>1149032.0848096</v>
      </c>
      <c r="G156" s="225">
        <v>1322991.08617317</v>
      </c>
      <c r="H156" s="226"/>
      <c r="I156" s="226"/>
      <c r="J156" s="226"/>
      <c r="K156" s="229"/>
    </row>
    <row r="157" s="115" customFormat="1" ht="24" hidden="1" customHeight="1" spans="1:11">
      <c r="A157" s="142"/>
      <c r="B157" s="220" t="s">
        <v>681</v>
      </c>
      <c r="C157" s="220" t="s">
        <v>681</v>
      </c>
      <c r="D157" s="220" t="s">
        <v>681</v>
      </c>
      <c r="E157" s="227" t="s">
        <v>682</v>
      </c>
      <c r="F157" s="227" t="s">
        <v>683</v>
      </c>
      <c r="G157" s="228" t="s">
        <v>684</v>
      </c>
      <c r="H157" s="228" t="s">
        <v>685</v>
      </c>
      <c r="I157" s="228" t="s">
        <v>613</v>
      </c>
      <c r="J157" s="228" t="s">
        <v>614</v>
      </c>
      <c r="K157" s="230"/>
    </row>
    <row r="158" s="103" customFormat="1" ht="24" customHeight="1" spans="1:11">
      <c r="A158" s="131" t="s">
        <v>631</v>
      </c>
      <c r="B158" s="132">
        <v>14785</v>
      </c>
      <c r="C158" s="132">
        <v>21267</v>
      </c>
      <c r="D158" s="132">
        <v>9155</v>
      </c>
      <c r="E158" s="156">
        <v>2472023.17098277</v>
      </c>
      <c r="F158" s="157">
        <v>1149032.0848096</v>
      </c>
      <c r="G158" s="158">
        <v>1322991.08617317</v>
      </c>
      <c r="H158" s="159">
        <v>2532938</v>
      </c>
      <c r="I158" s="159">
        <v>1096474</v>
      </c>
      <c r="J158" s="177">
        <v>1436464</v>
      </c>
      <c r="K158" s="176"/>
    </row>
    <row r="159" ht="21.95" customHeight="1" spans="1:11">
      <c r="A159" s="133" t="s">
        <v>763</v>
      </c>
      <c r="B159" s="134">
        <v>14904.7635197901</v>
      </c>
      <c r="C159" s="135">
        <v>22006.315</v>
      </c>
      <c r="D159" s="136">
        <v>9339.46</v>
      </c>
      <c r="E159" s="160">
        <v>751457.24143903</v>
      </c>
      <c r="F159" s="161">
        <v>330159.903997672</v>
      </c>
      <c r="G159" s="161">
        <v>421297.337441359</v>
      </c>
      <c r="H159" s="162">
        <v>772490</v>
      </c>
      <c r="I159" s="162">
        <v>315058</v>
      </c>
      <c r="J159" s="178">
        <v>457432</v>
      </c>
      <c r="K159" s="179"/>
    </row>
    <row r="160" ht="21.95" customHeight="1" spans="1:11">
      <c r="A160" s="133" t="s">
        <v>764</v>
      </c>
      <c r="B160" s="134">
        <v>12733.0343334589</v>
      </c>
      <c r="C160" s="135">
        <v>19752.582</v>
      </c>
      <c r="D160" s="136">
        <v>8896.524</v>
      </c>
      <c r="E160" s="160">
        <v>308504.565394891</v>
      </c>
      <c r="F160" s="161">
        <v>109024.929035637</v>
      </c>
      <c r="G160" s="161">
        <v>199479.636359254</v>
      </c>
      <c r="H160" s="162">
        <v>320627</v>
      </c>
      <c r="I160" s="162">
        <v>104038</v>
      </c>
      <c r="J160" s="178">
        <v>216589</v>
      </c>
      <c r="K160" s="179"/>
    </row>
    <row r="161" ht="21.95" customHeight="1" spans="1:11">
      <c r="A161" s="133" t="s">
        <v>765</v>
      </c>
      <c r="B161" s="134">
        <v>16214.8381307581</v>
      </c>
      <c r="C161" s="135">
        <v>22237.38</v>
      </c>
      <c r="D161" s="136">
        <v>10338.39</v>
      </c>
      <c r="E161" s="160">
        <v>477304.689180661</v>
      </c>
      <c r="F161" s="161">
        <v>235722.212434651</v>
      </c>
      <c r="G161" s="161">
        <v>241582.47674601</v>
      </c>
      <c r="H161" s="162">
        <v>487243</v>
      </c>
      <c r="I161" s="162">
        <v>224940</v>
      </c>
      <c r="J161" s="178">
        <v>262303</v>
      </c>
      <c r="K161" s="179"/>
    </row>
    <row r="162" ht="21.95" customHeight="1" spans="1:11">
      <c r="A162" s="133" t="s">
        <v>766</v>
      </c>
      <c r="B162" s="134">
        <v>12197.5890005974</v>
      </c>
      <c r="C162" s="135">
        <v>18147.272</v>
      </c>
      <c r="D162" s="136">
        <v>8127.36</v>
      </c>
      <c r="E162" s="160">
        <v>290168.541912605</v>
      </c>
      <c r="F162" s="161">
        <v>117870.537620864</v>
      </c>
      <c r="G162" s="161">
        <v>172298.004291741</v>
      </c>
      <c r="H162" s="162">
        <v>299555</v>
      </c>
      <c r="I162" s="162">
        <v>112479</v>
      </c>
      <c r="J162" s="178">
        <v>187076</v>
      </c>
      <c r="K162" s="179"/>
    </row>
    <row r="163" ht="21.95" customHeight="1" spans="1:11">
      <c r="A163" s="133" t="s">
        <v>767</v>
      </c>
      <c r="B163" s="134">
        <v>12653.3186905337</v>
      </c>
      <c r="C163" s="135">
        <v>19047.868</v>
      </c>
      <c r="D163" s="136">
        <v>7568</v>
      </c>
      <c r="E163" s="160">
        <v>151946.415553179</v>
      </c>
      <c r="F163" s="161">
        <v>67308.7832518789</v>
      </c>
      <c r="G163" s="161">
        <v>84637.6323013006</v>
      </c>
      <c r="H163" s="162">
        <v>156127</v>
      </c>
      <c r="I163" s="162">
        <v>64230</v>
      </c>
      <c r="J163" s="178">
        <v>91897</v>
      </c>
      <c r="K163" s="179"/>
    </row>
    <row r="164" ht="21.95" customHeight="1" spans="1:11">
      <c r="A164" s="133" t="s">
        <v>768</v>
      </c>
      <c r="B164" s="134">
        <v>11538.3807418924</v>
      </c>
      <c r="C164" s="135">
        <v>17338.32</v>
      </c>
      <c r="D164" s="136">
        <v>7631.4276</v>
      </c>
      <c r="E164" s="160">
        <v>116222.520003083</v>
      </c>
      <c r="F164" s="161">
        <v>46778.7136163883</v>
      </c>
      <c r="G164" s="161">
        <v>69443.8063866945</v>
      </c>
      <c r="H164" s="162">
        <v>120039</v>
      </c>
      <c r="I164" s="162">
        <v>44639</v>
      </c>
      <c r="J164" s="178">
        <v>75400</v>
      </c>
      <c r="K164" s="179"/>
    </row>
    <row r="165" ht="21.95" customHeight="1" spans="1:11">
      <c r="A165" s="133" t="s">
        <v>769</v>
      </c>
      <c r="B165" s="134">
        <v>18271.3747752415</v>
      </c>
      <c r="C165" s="145">
        <v>22890.271</v>
      </c>
      <c r="D165" s="136">
        <v>9939.71</v>
      </c>
      <c r="E165" s="160">
        <v>376419.197499317</v>
      </c>
      <c r="F165" s="161">
        <v>242167.00485251</v>
      </c>
      <c r="G165" s="161">
        <v>134252.192646808</v>
      </c>
      <c r="H165" s="162">
        <v>376857</v>
      </c>
      <c r="I165" s="162">
        <v>231090</v>
      </c>
      <c r="J165" s="178">
        <v>145767</v>
      </c>
      <c r="K165" s="176"/>
    </row>
  </sheetData>
  <mergeCells count="6">
    <mergeCell ref="B2:D2"/>
    <mergeCell ref="E2:J2"/>
    <mergeCell ref="E3:G3"/>
    <mergeCell ref="H3:J3"/>
    <mergeCell ref="A3:A5"/>
    <mergeCell ref="K2:K3"/>
  </mergeCells>
  <pageMargins left="0.236220472440945" right="0.15748031496063" top="0.29" bottom="0.17" header="0.236220472440945" footer="0.15748031496063"/>
  <pageSetup paperSize="8" scale="7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P428"/>
  <sheetViews>
    <sheetView zoomScale="55" zoomScaleNormal="55" workbookViewId="0">
      <pane ySplit="4" topLeftCell="A5" activePane="bottomLeft" state="frozen"/>
      <selection/>
      <selection pane="bottomLeft" activeCell="BM38" sqref="BM38"/>
    </sheetView>
  </sheetViews>
  <sheetFormatPr defaultColWidth="9" defaultRowHeight="14.25"/>
  <cols>
    <col min="1" max="1" width="12.25" style="48" customWidth="1"/>
    <col min="2" max="2" width="15.1333333333333" style="57" customWidth="1"/>
    <col min="3" max="3" width="6" style="48" hidden="1" customWidth="1"/>
    <col min="4" max="4" width="9.88333333333333" style="57" hidden="1" customWidth="1"/>
    <col min="5" max="5" width="5.88333333333333" style="48" hidden="1" customWidth="1"/>
    <col min="6" max="6" width="14.8833333333333" style="57" customWidth="1"/>
    <col min="7" max="7" width="6" style="48" hidden="1" customWidth="1"/>
    <col min="8" max="8" width="11.1333333333333" style="57" hidden="1" customWidth="1"/>
    <col min="9" max="9" width="7" style="48" hidden="1" customWidth="1"/>
    <col min="10" max="10" width="14.8833333333333" style="57" customWidth="1"/>
    <col min="11" max="11" width="7.63333333333333" style="48" customWidth="1"/>
    <col min="12" max="12" width="9.88333333333333" style="57" customWidth="1"/>
    <col min="13" max="13" width="8" style="48" customWidth="1"/>
    <col min="14" max="14" width="13.25" style="57" hidden="1" customWidth="1"/>
    <col min="15" max="15" width="6" style="48" hidden="1" customWidth="1"/>
    <col min="16" max="16" width="13.25" style="57" hidden="1" customWidth="1"/>
    <col min="17" max="17" width="5.5" style="48" hidden="1" customWidth="1"/>
    <col min="18" max="18" width="11.8833333333333" style="57" hidden="1" customWidth="1"/>
    <col min="19" max="19" width="5.5" style="48" hidden="1" customWidth="1"/>
    <col min="20" max="22" width="17" style="48" customWidth="1"/>
    <col min="23" max="24" width="17" style="48" hidden="1" customWidth="1"/>
    <col min="25" max="25" width="12.6333333333333" style="48" hidden="1" customWidth="1"/>
    <col min="26" max="26" width="13.8833333333333" style="57" hidden="1" customWidth="1"/>
    <col min="27" max="27" width="7.13333333333333" style="48" hidden="1" customWidth="1"/>
    <col min="28" max="28" width="13.5" style="57" hidden="1" customWidth="1"/>
    <col min="29" max="29" width="9.63333333333333" style="48" hidden="1" customWidth="1"/>
    <col min="30" max="30" width="7.63333333333333" style="57" hidden="1" customWidth="1"/>
    <col min="31" max="31" width="7.13333333333333" style="48" hidden="1" customWidth="1"/>
    <col min="32" max="32" width="12.5" style="57" hidden="1" customWidth="1"/>
    <col min="33" max="33" width="7.13333333333333" style="48" hidden="1" customWidth="1"/>
    <col min="34" max="34" width="8.13333333333333" style="57" hidden="1" customWidth="1"/>
    <col min="35" max="35" width="7.13333333333333" style="48" hidden="1" customWidth="1"/>
    <col min="36" max="36" width="13" style="48" hidden="1" customWidth="1"/>
    <col min="37" max="39" width="10.25" style="48" hidden="1" customWidth="1"/>
    <col min="40" max="40" width="9.25" style="48" hidden="1" customWidth="1"/>
    <col min="41" max="41" width="6.38333333333333" style="48" hidden="1" customWidth="1"/>
    <col min="42" max="42" width="7.88333333333333" style="48" hidden="1" customWidth="1"/>
    <col min="43" max="43" width="6.38333333333333" style="48" hidden="1" customWidth="1"/>
    <col min="44" max="44" width="7.88333333333333" style="48" hidden="1" customWidth="1"/>
    <col min="45" max="45" width="6.38333333333333" style="48" hidden="1" customWidth="1"/>
    <col min="46" max="46" width="8.38333333333333" style="48" hidden="1" customWidth="1"/>
    <col min="47" max="47" width="8.13333333333333" style="48" hidden="1" customWidth="1"/>
    <col min="48" max="48" width="7.88333333333333" style="48" hidden="1" customWidth="1"/>
    <col min="49" max="53" width="6.38333333333333" style="48" hidden="1" customWidth="1"/>
    <col min="54" max="54" width="7.88333333333333" style="48" hidden="1" customWidth="1"/>
    <col min="55" max="55" width="7.13333333333333" style="48" hidden="1" customWidth="1"/>
    <col min="56" max="56" width="11" style="48" hidden="1" customWidth="1"/>
    <col min="57" max="57" width="9" style="11" hidden="1" customWidth="1"/>
    <col min="58" max="60" width="16.25" style="11" customWidth="1"/>
    <col min="61" max="61" width="14.25" style="11" customWidth="1"/>
    <col min="62" max="16384" width="9" style="11"/>
  </cols>
  <sheetData>
    <row r="1" ht="42" customHeight="1" spans="1:55">
      <c r="A1" s="58" t="s">
        <v>770</v>
      </c>
      <c r="B1" s="58"/>
      <c r="C1" s="58"/>
      <c r="D1" s="58"/>
      <c r="E1" s="58"/>
      <c r="F1" s="58"/>
      <c r="G1" s="58"/>
      <c r="H1" s="58"/>
      <c r="I1" s="58"/>
      <c r="J1" s="58"/>
      <c r="K1" s="58"/>
      <c r="L1" s="58"/>
      <c r="M1" s="58"/>
      <c r="N1" s="58"/>
      <c r="O1" s="58"/>
      <c r="P1" s="58"/>
      <c r="Q1" s="58"/>
      <c r="R1" s="58"/>
      <c r="S1" s="58"/>
      <c r="T1" s="58"/>
      <c r="U1" s="58"/>
      <c r="V1" s="58"/>
      <c r="W1" s="84"/>
      <c r="X1" s="84"/>
      <c r="Y1" s="84"/>
      <c r="Z1" s="85"/>
      <c r="AA1" s="11"/>
      <c r="AB1" s="85"/>
      <c r="AC1" s="11"/>
      <c r="AD1" s="85"/>
      <c r="AE1" s="11"/>
      <c r="AF1" s="85"/>
      <c r="AG1" s="11"/>
      <c r="AH1" s="85"/>
      <c r="AI1" s="11"/>
      <c r="AJ1" s="11"/>
      <c r="AK1" s="87"/>
      <c r="AL1" s="87"/>
      <c r="AM1" s="87"/>
      <c r="AN1" s="11"/>
      <c r="AO1" s="11"/>
      <c r="AP1" s="87"/>
      <c r="AQ1" s="87"/>
      <c r="AR1" s="87"/>
      <c r="AS1" s="87"/>
      <c r="AT1" s="87"/>
      <c r="AU1" s="87"/>
      <c r="AV1" s="87"/>
      <c r="AW1" s="87"/>
      <c r="AX1" s="87"/>
      <c r="AY1" s="87"/>
      <c r="AZ1" s="11"/>
      <c r="BA1" s="11"/>
      <c r="BB1" s="87"/>
      <c r="BC1" s="87"/>
    </row>
    <row r="2" s="52" customFormat="1" ht="33" customHeight="1" spans="1:56">
      <c r="A2" s="59"/>
      <c r="B2" s="60" t="s">
        <v>771</v>
      </c>
      <c r="C2" s="60"/>
      <c r="D2" s="60"/>
      <c r="E2" s="60"/>
      <c r="F2" s="60"/>
      <c r="G2" s="60"/>
      <c r="H2" s="60"/>
      <c r="I2" s="60"/>
      <c r="J2" s="60"/>
      <c r="K2" s="60"/>
      <c r="L2" s="60"/>
      <c r="M2" s="60"/>
      <c r="N2" s="78" t="s">
        <v>772</v>
      </c>
      <c r="O2" s="78"/>
      <c r="P2" s="78"/>
      <c r="Q2" s="78"/>
      <c r="R2" s="78"/>
      <c r="S2" s="78"/>
      <c r="T2" s="78" t="s">
        <v>675</v>
      </c>
      <c r="U2" s="78"/>
      <c r="V2" s="78"/>
      <c r="W2" s="78"/>
      <c r="X2" s="78"/>
      <c r="Y2" s="78"/>
      <c r="Z2" s="60" t="s">
        <v>773</v>
      </c>
      <c r="AA2" s="60"/>
      <c r="AB2" s="60"/>
      <c r="AC2" s="60"/>
      <c r="AD2" s="60"/>
      <c r="AE2" s="60"/>
      <c r="AF2" s="60"/>
      <c r="AG2" s="60"/>
      <c r="AH2" s="60"/>
      <c r="AI2" s="60"/>
      <c r="AJ2" s="86" t="s">
        <v>774</v>
      </c>
      <c r="AK2" s="86"/>
      <c r="AL2" s="86"/>
      <c r="AM2" s="86"/>
      <c r="AN2" s="86" t="s">
        <v>775</v>
      </c>
      <c r="AO2" s="86"/>
      <c r="AP2" s="86"/>
      <c r="AQ2" s="86"/>
      <c r="AR2" s="86"/>
      <c r="AS2" s="86"/>
      <c r="AT2" s="86"/>
      <c r="AU2" s="86"/>
      <c r="AV2" s="86" t="s">
        <v>776</v>
      </c>
      <c r="AW2" s="86"/>
      <c r="AX2" s="86"/>
      <c r="AY2" s="86"/>
      <c r="AZ2" s="86"/>
      <c r="BA2" s="86"/>
      <c r="BB2" s="86"/>
      <c r="BC2" s="86"/>
      <c r="BD2" s="93" t="s">
        <v>676</v>
      </c>
    </row>
    <row r="3" s="52" customFormat="1" ht="32.25" customHeight="1" spans="1:56">
      <c r="A3" s="61" t="s">
        <v>677</v>
      </c>
      <c r="B3" s="60" t="s">
        <v>678</v>
      </c>
      <c r="C3" s="62"/>
      <c r="D3" s="62"/>
      <c r="E3" s="62"/>
      <c r="F3" s="60" t="s">
        <v>613</v>
      </c>
      <c r="G3" s="60"/>
      <c r="H3" s="60"/>
      <c r="I3" s="60"/>
      <c r="J3" s="60" t="s">
        <v>614</v>
      </c>
      <c r="K3" s="60"/>
      <c r="L3" s="60"/>
      <c r="M3" s="60"/>
      <c r="N3" s="78" t="str">
        <f>B3</f>
        <v>全体居民</v>
      </c>
      <c r="O3" s="78"/>
      <c r="P3" s="78" t="s">
        <v>613</v>
      </c>
      <c r="Q3" s="78"/>
      <c r="R3" s="78" t="str">
        <f>J3</f>
        <v>农村</v>
      </c>
      <c r="S3" s="78"/>
      <c r="T3" s="78" t="s">
        <v>679</v>
      </c>
      <c r="U3" s="78"/>
      <c r="V3" s="78"/>
      <c r="W3" s="78" t="s">
        <v>680</v>
      </c>
      <c r="X3" s="78"/>
      <c r="Y3" s="78"/>
      <c r="Z3" s="60" t="s">
        <v>678</v>
      </c>
      <c r="AA3" s="60"/>
      <c r="AB3" s="60" t="s">
        <v>613</v>
      </c>
      <c r="AC3" s="60"/>
      <c r="AD3" s="60"/>
      <c r="AE3" s="60"/>
      <c r="AF3" s="60" t="s">
        <v>614</v>
      </c>
      <c r="AG3" s="60"/>
      <c r="AH3" s="60"/>
      <c r="AI3" s="60"/>
      <c r="AJ3" s="86" t="s">
        <v>777</v>
      </c>
      <c r="AK3" s="86" t="s">
        <v>778</v>
      </c>
      <c r="AL3" s="86" t="s">
        <v>779</v>
      </c>
      <c r="AM3" s="86" t="s">
        <v>780</v>
      </c>
      <c r="AN3" s="86" t="s">
        <v>781</v>
      </c>
      <c r="AO3" s="86"/>
      <c r="AP3" s="86" t="s">
        <v>782</v>
      </c>
      <c r="AQ3" s="86"/>
      <c r="AR3" s="86" t="s">
        <v>783</v>
      </c>
      <c r="AS3" s="86"/>
      <c r="AT3" s="86" t="s">
        <v>784</v>
      </c>
      <c r="AU3" s="86"/>
      <c r="AV3" s="86" t="s">
        <v>781</v>
      </c>
      <c r="AW3" s="86"/>
      <c r="AX3" s="86" t="s">
        <v>785</v>
      </c>
      <c r="AY3" s="86"/>
      <c r="AZ3" s="86" t="s">
        <v>786</v>
      </c>
      <c r="BA3" s="86"/>
      <c r="BB3" s="86" t="s">
        <v>787</v>
      </c>
      <c r="BC3" s="86"/>
      <c r="BD3" s="93"/>
    </row>
    <row r="4" s="52" customFormat="1" ht="30" customHeight="1" spans="1:56">
      <c r="A4" s="61"/>
      <c r="B4" s="63" t="s">
        <v>681</v>
      </c>
      <c r="C4" s="61" t="s">
        <v>605</v>
      </c>
      <c r="D4" s="63" t="s">
        <v>788</v>
      </c>
      <c r="E4" s="61" t="s">
        <v>605</v>
      </c>
      <c r="F4" s="63" t="s">
        <v>681</v>
      </c>
      <c r="G4" s="61" t="s">
        <v>605</v>
      </c>
      <c r="H4" s="63" t="s">
        <v>788</v>
      </c>
      <c r="I4" s="61" t="s">
        <v>605</v>
      </c>
      <c r="J4" s="63" t="s">
        <v>681</v>
      </c>
      <c r="K4" s="61" t="s">
        <v>605</v>
      </c>
      <c r="L4" s="63" t="s">
        <v>788</v>
      </c>
      <c r="M4" s="61" t="s">
        <v>605</v>
      </c>
      <c r="N4" s="63" t="s">
        <v>681</v>
      </c>
      <c r="O4" s="61" t="s">
        <v>605</v>
      </c>
      <c r="P4" s="63" t="s">
        <v>681</v>
      </c>
      <c r="Q4" s="61" t="s">
        <v>605</v>
      </c>
      <c r="R4" s="63" t="s">
        <v>681</v>
      </c>
      <c r="S4" s="61" t="s">
        <v>605</v>
      </c>
      <c r="T4" s="61" t="s">
        <v>682</v>
      </c>
      <c r="U4" s="61" t="s">
        <v>683</v>
      </c>
      <c r="V4" s="61" t="s">
        <v>684</v>
      </c>
      <c r="W4" s="61" t="s">
        <v>685</v>
      </c>
      <c r="X4" s="61" t="s">
        <v>613</v>
      </c>
      <c r="Y4" s="61" t="s">
        <v>614</v>
      </c>
      <c r="Z4" s="63" t="s">
        <v>681</v>
      </c>
      <c r="AA4" s="61" t="s">
        <v>605</v>
      </c>
      <c r="AB4" s="63" t="s">
        <v>681</v>
      </c>
      <c r="AC4" s="61" t="s">
        <v>605</v>
      </c>
      <c r="AD4" s="63" t="s">
        <v>639</v>
      </c>
      <c r="AE4" s="61" t="s">
        <v>605</v>
      </c>
      <c r="AF4" s="63" t="s">
        <v>681</v>
      </c>
      <c r="AG4" s="61" t="s">
        <v>605</v>
      </c>
      <c r="AH4" s="63" t="s">
        <v>639</v>
      </c>
      <c r="AI4" s="61" t="s">
        <v>605</v>
      </c>
      <c r="AJ4" s="61" t="s">
        <v>681</v>
      </c>
      <c r="AK4" s="61" t="s">
        <v>681</v>
      </c>
      <c r="AL4" s="61" t="s">
        <v>681</v>
      </c>
      <c r="AM4" s="61" t="s">
        <v>681</v>
      </c>
      <c r="AN4" s="61" t="s">
        <v>681</v>
      </c>
      <c r="AO4" s="61" t="s">
        <v>605</v>
      </c>
      <c r="AP4" s="61" t="s">
        <v>681</v>
      </c>
      <c r="AQ4" s="61" t="s">
        <v>605</v>
      </c>
      <c r="AR4" s="61" t="s">
        <v>681</v>
      </c>
      <c r="AS4" s="61" t="s">
        <v>605</v>
      </c>
      <c r="AT4" s="61" t="s">
        <v>681</v>
      </c>
      <c r="AU4" s="61" t="s">
        <v>605</v>
      </c>
      <c r="AV4" s="61" t="s">
        <v>639</v>
      </c>
      <c r="AW4" s="61" t="s">
        <v>605</v>
      </c>
      <c r="AX4" s="61" t="s">
        <v>639</v>
      </c>
      <c r="AY4" s="61" t="s">
        <v>605</v>
      </c>
      <c r="AZ4" s="61" t="s">
        <v>639</v>
      </c>
      <c r="BA4" s="61" t="s">
        <v>605</v>
      </c>
      <c r="BB4" s="61" t="s">
        <v>639</v>
      </c>
      <c r="BC4" s="61" t="s">
        <v>605</v>
      </c>
      <c r="BD4" s="94"/>
    </row>
    <row r="5" s="53" customFormat="1" ht="27" customHeight="1" spans="1:61">
      <c r="A5" s="64" t="s">
        <v>615</v>
      </c>
      <c r="B5" s="65">
        <v>9281.85</v>
      </c>
      <c r="C5" s="64"/>
      <c r="D5" s="65">
        <f>B5/N5*100-100</f>
        <v>9.52806144516043</v>
      </c>
      <c r="E5" s="64"/>
      <c r="F5" s="65">
        <v>13375.7466796265</v>
      </c>
      <c r="G5" s="64"/>
      <c r="H5" s="65">
        <v>8.42138803272645</v>
      </c>
      <c r="I5" s="64"/>
      <c r="J5" s="65">
        <v>5723.59959794745</v>
      </c>
      <c r="K5" s="64"/>
      <c r="L5" s="65">
        <v>10.003947130363</v>
      </c>
      <c r="M5" s="64"/>
      <c r="N5" s="66">
        <v>8474.4036163256</v>
      </c>
      <c r="O5" s="64"/>
      <c r="P5" s="66">
        <v>12336.9968711127</v>
      </c>
      <c r="Q5" s="64"/>
      <c r="R5" s="66">
        <v>5202.98106548522</v>
      </c>
      <c r="S5" s="64"/>
      <c r="T5" s="79">
        <v>58646814.0007371</v>
      </c>
      <c r="U5" s="79">
        <v>27270768.5091727</v>
      </c>
      <c r="V5" s="79">
        <v>31376045.4915644</v>
      </c>
      <c r="W5" s="80"/>
      <c r="X5" s="80"/>
      <c r="Y5" s="64"/>
      <c r="Z5" s="75"/>
      <c r="AA5" s="64"/>
      <c r="AB5" s="75"/>
      <c r="AC5" s="64"/>
      <c r="AD5" s="75"/>
      <c r="AE5" s="64"/>
      <c r="AF5" s="75"/>
      <c r="AG5" s="64"/>
      <c r="AH5" s="75"/>
      <c r="AI5" s="64"/>
      <c r="AJ5" s="64"/>
      <c r="AK5" s="64"/>
      <c r="AL5" s="64"/>
      <c r="AM5" s="64"/>
      <c r="AN5" s="64"/>
      <c r="AO5" s="64"/>
      <c r="AP5" s="64"/>
      <c r="AQ5" s="64"/>
      <c r="AR5" s="64"/>
      <c r="AS5" s="64"/>
      <c r="AT5" s="64"/>
      <c r="AU5" s="64"/>
      <c r="AV5" s="64"/>
      <c r="AW5" s="64"/>
      <c r="AX5" s="64"/>
      <c r="AY5" s="64"/>
      <c r="AZ5" s="64"/>
      <c r="BA5" s="64"/>
      <c r="BB5" s="64"/>
      <c r="BC5" s="64"/>
      <c r="BD5" s="95"/>
      <c r="BG5" s="53" t="s">
        <v>612</v>
      </c>
      <c r="BH5" s="53" t="s">
        <v>613</v>
      </c>
      <c r="BI5" s="53" t="s">
        <v>614</v>
      </c>
    </row>
    <row r="6" s="53" customFormat="1" ht="27" hidden="1" customHeight="1" spans="1:56">
      <c r="A6" s="64" t="s">
        <v>616</v>
      </c>
      <c r="B6" s="66">
        <v>13362.5744256077</v>
      </c>
      <c r="C6" s="67"/>
      <c r="D6" s="66">
        <v>10.0978365791193</v>
      </c>
      <c r="E6" s="67"/>
      <c r="F6" s="66">
        <v>16401.003</v>
      </c>
      <c r="G6" s="76"/>
      <c r="H6" s="72">
        <v>9.1</v>
      </c>
      <c r="I6" s="76"/>
      <c r="J6" s="77">
        <v>7300.752</v>
      </c>
      <c r="K6" s="64"/>
      <c r="L6" s="72">
        <v>10.4</v>
      </c>
      <c r="M6" s="64"/>
      <c r="N6" s="75">
        <v>12136.5245731962</v>
      </c>
      <c r="O6" s="64"/>
      <c r="P6" s="75">
        <v>15032.5069877082</v>
      </c>
      <c r="Q6" s="64"/>
      <c r="R6" s="75">
        <v>6613.41942096801</v>
      </c>
      <c r="S6" s="64"/>
      <c r="T6" s="80">
        <v>7252830.45293563</v>
      </c>
      <c r="U6" s="80">
        <v>4831226.11549239</v>
      </c>
      <c r="V6" s="80">
        <v>2421604.33744324</v>
      </c>
      <c r="W6" s="82">
        <v>7457027</v>
      </c>
      <c r="X6" s="82">
        <v>4729233</v>
      </c>
      <c r="Y6" s="82">
        <v>2727794</v>
      </c>
      <c r="Z6" s="72">
        <v>13532.9230627495</v>
      </c>
      <c r="AA6" s="71"/>
      <c r="AB6" s="72">
        <v>16732.7677901479</v>
      </c>
      <c r="AC6" s="71"/>
      <c r="AD6" s="72">
        <v>12.8081378598726</v>
      </c>
      <c r="AE6" s="71"/>
      <c r="AF6" s="72">
        <v>9207.56768062876</v>
      </c>
      <c r="AG6" s="71"/>
      <c r="AH6" s="72">
        <v>17.5578280250626</v>
      </c>
      <c r="AI6" s="71"/>
      <c r="AJ6" s="64"/>
      <c r="AK6" s="64"/>
      <c r="AL6" s="64"/>
      <c r="AM6" s="64"/>
      <c r="AN6" s="88">
        <f>AJ6*10000/$W6</f>
        <v>0</v>
      </c>
      <c r="AO6" s="64"/>
      <c r="AP6" s="88">
        <f>AK6*10000/$W6</f>
        <v>0</v>
      </c>
      <c r="AQ6" s="64"/>
      <c r="AR6" s="88">
        <f>AL6*10000/$W6</f>
        <v>0</v>
      </c>
      <c r="AS6" s="64"/>
      <c r="AT6" s="88">
        <f>AM6*10000/$W6</f>
        <v>0</v>
      </c>
      <c r="AU6" s="64"/>
      <c r="AV6" s="64">
        <v>10.4757622982434</v>
      </c>
      <c r="AW6" s="64"/>
      <c r="AX6" s="64">
        <v>15.4</v>
      </c>
      <c r="AY6" s="64"/>
      <c r="AZ6" s="90">
        <v>12.0548174514848</v>
      </c>
      <c r="BA6" s="64"/>
      <c r="BB6" s="64">
        <v>25.7</v>
      </c>
      <c r="BC6" s="64"/>
      <c r="BD6" s="95"/>
    </row>
    <row r="7" s="54" customFormat="1" ht="27" hidden="1" customHeight="1" spans="1:56">
      <c r="A7" s="68" t="s">
        <v>686</v>
      </c>
      <c r="B7" s="69">
        <v>17160.8538727688</v>
      </c>
      <c r="C7" s="70">
        <v>4</v>
      </c>
      <c r="D7" s="69">
        <v>7.74055249626602</v>
      </c>
      <c r="E7" s="70">
        <v>12</v>
      </c>
      <c r="F7" s="74">
        <v>17249.7565</v>
      </c>
      <c r="G7" s="70">
        <v>4</v>
      </c>
      <c r="H7" s="69">
        <v>7.71</v>
      </c>
      <c r="I7" s="70">
        <v>12</v>
      </c>
      <c r="J7" s="74">
        <v>9496.1297</v>
      </c>
      <c r="K7" s="70">
        <v>4</v>
      </c>
      <c r="L7" s="69">
        <v>8.49</v>
      </c>
      <c r="M7" s="70">
        <v>11</v>
      </c>
      <c r="N7" s="69">
        <v>15927.9430772954</v>
      </c>
      <c r="O7" s="70">
        <v>4</v>
      </c>
      <c r="P7" s="69">
        <v>16015</v>
      </c>
      <c r="Q7" s="70">
        <v>4</v>
      </c>
      <c r="R7" s="69">
        <v>8753</v>
      </c>
      <c r="S7" s="70">
        <v>4</v>
      </c>
      <c r="T7" s="81">
        <v>713782.225911557</v>
      </c>
      <c r="U7" s="81">
        <v>705598.041040233</v>
      </c>
      <c r="V7" s="81">
        <v>8184.18487132431</v>
      </c>
      <c r="W7" s="81">
        <v>699921</v>
      </c>
      <c r="X7" s="81">
        <v>690702</v>
      </c>
      <c r="Y7" s="81">
        <v>9219</v>
      </c>
      <c r="Z7" s="69">
        <v>16536.4203864358</v>
      </c>
      <c r="AA7" s="70">
        <v>4</v>
      </c>
      <c r="AB7" s="69">
        <v>16650.3510701563</v>
      </c>
      <c r="AC7" s="70">
        <v>4</v>
      </c>
      <c r="AD7" s="69">
        <v>6.42992498603905</v>
      </c>
      <c r="AE7" s="70">
        <v>9</v>
      </c>
      <c r="AF7" s="69">
        <v>8510.37037037037</v>
      </c>
      <c r="AG7" s="70">
        <v>9</v>
      </c>
      <c r="AH7" s="69">
        <v>-49.5984180255552</v>
      </c>
      <c r="AI7" s="70">
        <v>11</v>
      </c>
      <c r="AJ7" s="70"/>
      <c r="AK7" s="70"/>
      <c r="AL7" s="70"/>
      <c r="AM7" s="70"/>
      <c r="AN7" s="70">
        <v>0</v>
      </c>
      <c r="AO7" s="70"/>
      <c r="AP7" s="70">
        <v>0</v>
      </c>
      <c r="AQ7" s="70"/>
      <c r="AR7" s="70">
        <v>0</v>
      </c>
      <c r="AS7" s="70"/>
      <c r="AT7" s="70">
        <v>0</v>
      </c>
      <c r="AU7" s="70"/>
      <c r="AV7" s="70">
        <v>8.4</v>
      </c>
      <c r="AW7" s="68">
        <v>9</v>
      </c>
      <c r="AX7" s="68">
        <v>3.7</v>
      </c>
      <c r="AY7" s="68">
        <v>11</v>
      </c>
      <c r="AZ7" s="90">
        <v>14.5195137776827</v>
      </c>
      <c r="BA7" s="68">
        <v>5</v>
      </c>
      <c r="BB7" s="90">
        <v>12.1505376344086</v>
      </c>
      <c r="BC7" s="68">
        <v>9</v>
      </c>
      <c r="BD7" s="95"/>
    </row>
    <row r="8" s="54" customFormat="1" ht="27" hidden="1" customHeight="1" spans="1:56">
      <c r="A8" s="68" t="s">
        <v>687</v>
      </c>
      <c r="B8" s="69">
        <v>18723.1753521771</v>
      </c>
      <c r="C8" s="70">
        <v>2</v>
      </c>
      <c r="D8" s="69">
        <v>8.09550518306195</v>
      </c>
      <c r="E8" s="70">
        <v>10</v>
      </c>
      <c r="F8" s="74">
        <v>19062.8905</v>
      </c>
      <c r="G8" s="70">
        <v>3</v>
      </c>
      <c r="H8" s="69">
        <v>7.95</v>
      </c>
      <c r="I8" s="70">
        <v>9</v>
      </c>
      <c r="J8" s="74">
        <v>10215.396</v>
      </c>
      <c r="K8" s="70">
        <v>1</v>
      </c>
      <c r="L8" s="69">
        <v>10.7</v>
      </c>
      <c r="M8" s="70">
        <v>1</v>
      </c>
      <c r="N8" s="69">
        <v>17320.9564268829</v>
      </c>
      <c r="O8" s="70">
        <v>2</v>
      </c>
      <c r="P8" s="69">
        <v>17659</v>
      </c>
      <c r="Q8" s="70">
        <v>3</v>
      </c>
      <c r="R8" s="69">
        <v>9228</v>
      </c>
      <c r="S8" s="70">
        <v>1</v>
      </c>
      <c r="T8" s="81">
        <v>618796.753038777</v>
      </c>
      <c r="U8" s="81">
        <v>595036.960881697</v>
      </c>
      <c r="V8" s="81">
        <v>23759.7921570804</v>
      </c>
      <c r="W8" s="81">
        <v>609239</v>
      </c>
      <c r="X8" s="81">
        <v>582475</v>
      </c>
      <c r="Y8" s="81">
        <v>26764</v>
      </c>
      <c r="Z8" s="69">
        <v>18569.7762534682</v>
      </c>
      <c r="AA8" s="70">
        <v>1</v>
      </c>
      <c r="AB8" s="69">
        <v>19109.2809369616</v>
      </c>
      <c r="AC8" s="70">
        <v>1</v>
      </c>
      <c r="AD8" s="69">
        <v>9.36541819632978</v>
      </c>
      <c r="AE8" s="70">
        <v>8</v>
      </c>
      <c r="AF8" s="69">
        <v>15909.8086582748</v>
      </c>
      <c r="AG8" s="70">
        <v>1</v>
      </c>
      <c r="AH8" s="69">
        <v>15.120597810237</v>
      </c>
      <c r="AI8" s="70">
        <v>6</v>
      </c>
      <c r="AJ8" s="70"/>
      <c r="AK8" s="70"/>
      <c r="AL8" s="70"/>
      <c r="AM8" s="70"/>
      <c r="AN8" s="70">
        <v>0</v>
      </c>
      <c r="AO8" s="70"/>
      <c r="AP8" s="70">
        <v>0</v>
      </c>
      <c r="AQ8" s="70"/>
      <c r="AR8" s="70">
        <v>0</v>
      </c>
      <c r="AS8" s="70"/>
      <c r="AT8" s="70">
        <v>0</v>
      </c>
      <c r="AU8" s="70"/>
      <c r="AV8" s="70">
        <v>11</v>
      </c>
      <c r="AW8" s="68">
        <v>5</v>
      </c>
      <c r="AX8" s="68">
        <v>19</v>
      </c>
      <c r="AY8" s="68">
        <v>4</v>
      </c>
      <c r="AZ8" s="90">
        <v>7.72751057324528</v>
      </c>
      <c r="BA8" s="68">
        <v>10</v>
      </c>
      <c r="BB8" s="90">
        <v>6.19509939898289</v>
      </c>
      <c r="BC8" s="68">
        <v>11</v>
      </c>
      <c r="BD8" s="95"/>
    </row>
    <row r="9" s="54" customFormat="1" ht="27" hidden="1" customHeight="1" spans="1:56">
      <c r="A9" s="68" t="s">
        <v>688</v>
      </c>
      <c r="B9" s="69">
        <v>18618.6818835686</v>
      </c>
      <c r="C9" s="70">
        <v>3</v>
      </c>
      <c r="D9" s="69">
        <v>8.15650226183202</v>
      </c>
      <c r="E9" s="70">
        <v>9</v>
      </c>
      <c r="F9" s="74">
        <v>19412.6428</v>
      </c>
      <c r="G9" s="70">
        <v>2</v>
      </c>
      <c r="H9" s="69">
        <v>7.86</v>
      </c>
      <c r="I9" s="70">
        <v>10</v>
      </c>
      <c r="J9" s="74">
        <v>9935.424</v>
      </c>
      <c r="K9" s="70">
        <v>3</v>
      </c>
      <c r="L9" s="69">
        <v>10.1</v>
      </c>
      <c r="M9" s="70">
        <v>7</v>
      </c>
      <c r="N9" s="69">
        <v>17214.5747081348</v>
      </c>
      <c r="O9" s="70">
        <v>3</v>
      </c>
      <c r="P9" s="69">
        <v>17998</v>
      </c>
      <c r="Q9" s="70">
        <v>2</v>
      </c>
      <c r="R9" s="69">
        <v>9024</v>
      </c>
      <c r="S9" s="70">
        <v>3</v>
      </c>
      <c r="T9" s="81">
        <v>653428.464184325</v>
      </c>
      <c r="U9" s="81">
        <v>598687.018070813</v>
      </c>
      <c r="V9" s="81">
        <v>54741.4461135124</v>
      </c>
      <c r="W9" s="81">
        <v>647711</v>
      </c>
      <c r="X9" s="81">
        <v>586048</v>
      </c>
      <c r="Y9" s="81">
        <v>61663</v>
      </c>
      <c r="Z9" s="69">
        <v>16705.0682879078</v>
      </c>
      <c r="AA9" s="70">
        <v>3</v>
      </c>
      <c r="AB9" s="69">
        <v>17444.2895825079</v>
      </c>
      <c r="AC9" s="70">
        <v>3</v>
      </c>
      <c r="AD9" s="69">
        <v>15.9662435521768</v>
      </c>
      <c r="AE9" s="70">
        <v>6</v>
      </c>
      <c r="AF9" s="69">
        <v>11515.0279570461</v>
      </c>
      <c r="AG9" s="70">
        <v>3</v>
      </c>
      <c r="AH9" s="69">
        <v>4.26129170250647</v>
      </c>
      <c r="AI9" s="70">
        <v>10</v>
      </c>
      <c r="AJ9" s="70"/>
      <c r="AK9" s="70"/>
      <c r="AL9" s="70"/>
      <c r="AM9" s="70"/>
      <c r="AN9" s="70">
        <v>0</v>
      </c>
      <c r="AO9" s="70"/>
      <c r="AP9" s="70">
        <v>0</v>
      </c>
      <c r="AQ9" s="70"/>
      <c r="AR9" s="70">
        <v>0</v>
      </c>
      <c r="AS9" s="70"/>
      <c r="AT9" s="70">
        <v>0</v>
      </c>
      <c r="AU9" s="70"/>
      <c r="AV9" s="70">
        <v>7.4</v>
      </c>
      <c r="AW9" s="68">
        <v>10</v>
      </c>
      <c r="AX9" s="68">
        <v>-5.5</v>
      </c>
      <c r="AY9" s="68">
        <v>12</v>
      </c>
      <c r="AZ9" s="90">
        <v>11.804860799209</v>
      </c>
      <c r="BA9" s="68">
        <v>8</v>
      </c>
      <c r="BB9" s="90">
        <v>37.4366401158581</v>
      </c>
      <c r="BC9" s="68">
        <v>3</v>
      </c>
      <c r="BD9" s="95"/>
    </row>
    <row r="10" s="54" customFormat="1" ht="27" hidden="1" customHeight="1" spans="1:56">
      <c r="A10" s="68" t="s">
        <v>689</v>
      </c>
      <c r="B10" s="69">
        <v>18855.2785801407</v>
      </c>
      <c r="C10" s="70">
        <v>1</v>
      </c>
      <c r="D10" s="69">
        <v>8.04810664351336</v>
      </c>
      <c r="E10" s="70">
        <v>11</v>
      </c>
      <c r="F10" s="74">
        <v>19614.067</v>
      </c>
      <c r="G10" s="70">
        <v>1</v>
      </c>
      <c r="H10" s="69">
        <v>7.74</v>
      </c>
      <c r="I10" s="70">
        <v>11</v>
      </c>
      <c r="J10" s="74">
        <v>10098.886</v>
      </c>
      <c r="K10" s="70">
        <v>2</v>
      </c>
      <c r="L10" s="69">
        <v>10.6</v>
      </c>
      <c r="M10" s="70">
        <v>2</v>
      </c>
      <c r="N10" s="69">
        <v>17450.8181271057</v>
      </c>
      <c r="O10" s="70">
        <v>1</v>
      </c>
      <c r="P10" s="69">
        <v>18205</v>
      </c>
      <c r="Q10" s="70">
        <v>1</v>
      </c>
      <c r="R10" s="69">
        <v>9131</v>
      </c>
      <c r="S10" s="70">
        <v>2</v>
      </c>
      <c r="T10" s="81">
        <v>825399.093871461</v>
      </c>
      <c r="U10" s="81">
        <v>759577.616151592</v>
      </c>
      <c r="V10" s="81">
        <v>65821.4777198687</v>
      </c>
      <c r="W10" s="81">
        <v>817686</v>
      </c>
      <c r="X10" s="81">
        <v>743542</v>
      </c>
      <c r="Y10" s="81">
        <v>74144</v>
      </c>
      <c r="Z10" s="69">
        <v>17733.9491536918</v>
      </c>
      <c r="AA10" s="70">
        <v>2</v>
      </c>
      <c r="AB10" s="69">
        <v>18055.4554279113</v>
      </c>
      <c r="AC10" s="70">
        <v>2</v>
      </c>
      <c r="AD10" s="69">
        <v>3.17780475169967</v>
      </c>
      <c r="AE10" s="70">
        <v>10</v>
      </c>
      <c r="AF10" s="69">
        <v>14435.380406031</v>
      </c>
      <c r="AG10" s="70">
        <v>2</v>
      </c>
      <c r="AH10" s="69">
        <v>24.9784695599108</v>
      </c>
      <c r="AI10" s="70">
        <v>4</v>
      </c>
      <c r="AJ10" s="70"/>
      <c r="AK10" s="70"/>
      <c r="AL10" s="70"/>
      <c r="AM10" s="70"/>
      <c r="AN10" s="70">
        <v>0</v>
      </c>
      <c r="AO10" s="70"/>
      <c r="AP10" s="70">
        <v>0</v>
      </c>
      <c r="AQ10" s="70"/>
      <c r="AR10" s="70">
        <v>0</v>
      </c>
      <c r="AS10" s="70"/>
      <c r="AT10" s="70">
        <v>0</v>
      </c>
      <c r="AU10" s="70"/>
      <c r="AV10" s="70">
        <v>6.6</v>
      </c>
      <c r="AW10" s="68">
        <v>12</v>
      </c>
      <c r="AX10" s="68">
        <v>11.9</v>
      </c>
      <c r="AY10" s="68">
        <v>8</v>
      </c>
      <c r="AZ10" s="90">
        <v>10.4402946454828</v>
      </c>
      <c r="BA10" s="68">
        <v>9</v>
      </c>
      <c r="BB10" s="90">
        <v>14.1789301565055</v>
      </c>
      <c r="BC10" s="68">
        <v>8</v>
      </c>
      <c r="BD10" s="95"/>
    </row>
    <row r="11" s="54" customFormat="1" ht="27" hidden="1" customHeight="1" spans="1:56">
      <c r="A11" s="68" t="s">
        <v>690</v>
      </c>
      <c r="B11" s="69">
        <v>9295.90407702096</v>
      </c>
      <c r="C11" s="70">
        <v>11</v>
      </c>
      <c r="D11" s="69">
        <v>11.7901198255587</v>
      </c>
      <c r="E11" s="70">
        <v>5</v>
      </c>
      <c r="F11" s="74">
        <v>12941.945</v>
      </c>
      <c r="G11" s="70">
        <v>11</v>
      </c>
      <c r="H11" s="69">
        <v>12.1</v>
      </c>
      <c r="I11" s="70">
        <v>2</v>
      </c>
      <c r="J11" s="74">
        <v>7154.1506</v>
      </c>
      <c r="K11" s="70">
        <v>8</v>
      </c>
      <c r="L11" s="69">
        <v>10.03</v>
      </c>
      <c r="M11" s="70">
        <v>8</v>
      </c>
      <c r="N11" s="69">
        <v>8315.49701487629</v>
      </c>
      <c r="O11" s="70">
        <v>11</v>
      </c>
      <c r="P11" s="69">
        <v>11545</v>
      </c>
      <c r="Q11" s="70">
        <v>11</v>
      </c>
      <c r="R11" s="69">
        <v>6502</v>
      </c>
      <c r="S11" s="70">
        <v>8</v>
      </c>
      <c r="T11" s="81">
        <v>587340.627385038</v>
      </c>
      <c r="U11" s="81">
        <v>217343.385745973</v>
      </c>
      <c r="V11" s="81">
        <v>369997.241639066</v>
      </c>
      <c r="W11" s="81">
        <v>629535</v>
      </c>
      <c r="X11" s="81">
        <v>212755</v>
      </c>
      <c r="Y11" s="81">
        <v>416780</v>
      </c>
      <c r="Z11" s="69">
        <v>9276.0351441647</v>
      </c>
      <c r="AA11" s="70">
        <v>12</v>
      </c>
      <c r="AB11" s="69">
        <v>16269.5667415853</v>
      </c>
      <c r="AC11" s="70">
        <v>5</v>
      </c>
      <c r="AD11" s="69">
        <v>37.5291619953036</v>
      </c>
      <c r="AE11" s="70">
        <v>2</v>
      </c>
      <c r="AF11" s="69">
        <v>7286.12051594101</v>
      </c>
      <c r="AG11" s="70">
        <v>11</v>
      </c>
      <c r="AH11" s="69">
        <v>26.6440257087799</v>
      </c>
      <c r="AI11" s="70">
        <v>3</v>
      </c>
      <c r="AJ11" s="70"/>
      <c r="AK11" s="70"/>
      <c r="AL11" s="70"/>
      <c r="AM11" s="70"/>
      <c r="AN11" s="70">
        <v>0</v>
      </c>
      <c r="AO11" s="70"/>
      <c r="AP11" s="70">
        <v>0</v>
      </c>
      <c r="AQ11" s="70"/>
      <c r="AR11" s="70">
        <v>0</v>
      </c>
      <c r="AS11" s="70"/>
      <c r="AT11" s="70">
        <v>0</v>
      </c>
      <c r="AU11" s="70"/>
      <c r="AV11" s="70">
        <v>11</v>
      </c>
      <c r="AW11" s="68">
        <v>5</v>
      </c>
      <c r="AX11" s="68">
        <v>22.7</v>
      </c>
      <c r="AY11" s="68">
        <v>1</v>
      </c>
      <c r="AZ11" s="90">
        <v>21.2700439006472</v>
      </c>
      <c r="BA11" s="68">
        <v>2</v>
      </c>
      <c r="BB11" s="90">
        <v>45.9977452085682</v>
      </c>
      <c r="BC11" s="68">
        <v>2</v>
      </c>
      <c r="BD11" s="95"/>
    </row>
    <row r="12" s="54" customFormat="1" ht="27" hidden="1" customHeight="1" spans="1:56">
      <c r="A12" s="68" t="s">
        <v>691</v>
      </c>
      <c r="B12" s="69">
        <v>9620.68860484711</v>
      </c>
      <c r="C12" s="70">
        <v>10</v>
      </c>
      <c r="D12" s="69">
        <v>11.970066014412</v>
      </c>
      <c r="E12" s="70">
        <v>2</v>
      </c>
      <c r="F12" s="74">
        <v>13250.5934</v>
      </c>
      <c r="G12" s="70">
        <v>8</v>
      </c>
      <c r="H12" s="69">
        <v>11.98</v>
      </c>
      <c r="I12" s="70">
        <v>3</v>
      </c>
      <c r="J12" s="74">
        <v>7354.4268</v>
      </c>
      <c r="K12" s="70">
        <v>6</v>
      </c>
      <c r="L12" s="69">
        <v>10.46</v>
      </c>
      <c r="M12" s="70">
        <v>5</v>
      </c>
      <c r="N12" s="69">
        <v>8592.19695700528</v>
      </c>
      <c r="O12" s="70">
        <v>10</v>
      </c>
      <c r="P12" s="69">
        <v>11833</v>
      </c>
      <c r="Q12" s="70">
        <v>9</v>
      </c>
      <c r="R12" s="69">
        <v>6658</v>
      </c>
      <c r="S12" s="70">
        <v>6</v>
      </c>
      <c r="T12" s="81">
        <v>805775.347378243</v>
      </c>
      <c r="U12" s="81">
        <v>309709.344551208</v>
      </c>
      <c r="V12" s="81">
        <v>496066.002827035</v>
      </c>
      <c r="W12" s="81">
        <v>861960</v>
      </c>
      <c r="X12" s="81">
        <v>303171</v>
      </c>
      <c r="Y12" s="81">
        <v>558789</v>
      </c>
      <c r="Z12" s="69">
        <v>10564.2285762437</v>
      </c>
      <c r="AA12" s="70">
        <v>10</v>
      </c>
      <c r="AB12" s="69">
        <v>15805.1585200316</v>
      </c>
      <c r="AC12" s="70">
        <v>6</v>
      </c>
      <c r="AD12" s="69">
        <v>34.7305361277744</v>
      </c>
      <c r="AE12" s="70">
        <v>3</v>
      </c>
      <c r="AF12" s="69">
        <v>9044.28251570835</v>
      </c>
      <c r="AG12" s="70">
        <v>5</v>
      </c>
      <c r="AH12" s="69">
        <v>4.83127854053234</v>
      </c>
      <c r="AI12" s="70">
        <v>9</v>
      </c>
      <c r="AJ12" s="70"/>
      <c r="AK12" s="70"/>
      <c r="AL12" s="70"/>
      <c r="AM12" s="70"/>
      <c r="AN12" s="70">
        <v>0</v>
      </c>
      <c r="AO12" s="70"/>
      <c r="AP12" s="70">
        <v>0</v>
      </c>
      <c r="AQ12" s="70"/>
      <c r="AR12" s="70">
        <v>0</v>
      </c>
      <c r="AS12" s="70"/>
      <c r="AT12" s="70">
        <v>0</v>
      </c>
      <c r="AU12" s="70"/>
      <c r="AV12" s="70">
        <v>10.1</v>
      </c>
      <c r="AW12" s="68">
        <v>7</v>
      </c>
      <c r="AX12" s="68">
        <v>13.1</v>
      </c>
      <c r="AY12" s="68">
        <v>6</v>
      </c>
      <c r="AZ12" s="90">
        <v>21.1966188673857</v>
      </c>
      <c r="BA12" s="68">
        <v>3</v>
      </c>
      <c r="BB12" s="90">
        <v>34.2948717948718</v>
      </c>
      <c r="BC12" s="68">
        <v>4</v>
      </c>
      <c r="BD12" s="95"/>
    </row>
    <row r="13" s="54" customFormat="1" ht="27" hidden="1" customHeight="1" spans="1:56">
      <c r="A13" s="68" t="s">
        <v>692</v>
      </c>
      <c r="B13" s="69">
        <v>9801.1416753472</v>
      </c>
      <c r="C13" s="70">
        <v>9</v>
      </c>
      <c r="D13" s="69">
        <v>11.8679228215754</v>
      </c>
      <c r="E13" s="70">
        <v>4</v>
      </c>
      <c r="F13" s="74">
        <v>13622.6233</v>
      </c>
      <c r="G13" s="70">
        <v>7</v>
      </c>
      <c r="H13" s="69">
        <v>11.67</v>
      </c>
      <c r="I13" s="70">
        <v>5</v>
      </c>
      <c r="J13" s="74">
        <v>7474.9616</v>
      </c>
      <c r="K13" s="70">
        <v>5</v>
      </c>
      <c r="L13" s="69">
        <v>10.56</v>
      </c>
      <c r="M13" s="70">
        <v>3</v>
      </c>
      <c r="N13" s="69">
        <v>8761.35126865599</v>
      </c>
      <c r="O13" s="70">
        <v>9</v>
      </c>
      <c r="P13" s="69">
        <v>12199</v>
      </c>
      <c r="Q13" s="70">
        <v>7</v>
      </c>
      <c r="R13" s="69">
        <v>6761</v>
      </c>
      <c r="S13" s="70">
        <v>5</v>
      </c>
      <c r="T13" s="81">
        <v>802248.689989293</v>
      </c>
      <c r="U13" s="81">
        <v>303558.492512118</v>
      </c>
      <c r="V13" s="81">
        <v>498690.197477175</v>
      </c>
      <c r="W13" s="81">
        <v>858895</v>
      </c>
      <c r="X13" s="81">
        <v>297150</v>
      </c>
      <c r="Y13" s="81">
        <v>561745</v>
      </c>
      <c r="Z13" s="69">
        <v>10745.2606591258</v>
      </c>
      <c r="AA13" s="70">
        <v>9</v>
      </c>
      <c r="AB13" s="69">
        <v>15118.6130024723</v>
      </c>
      <c r="AC13" s="70">
        <v>9</v>
      </c>
      <c r="AD13" s="69">
        <v>11.1596586822422</v>
      </c>
      <c r="AE13" s="70">
        <v>7</v>
      </c>
      <c r="AF13" s="69">
        <v>9003.72326066036</v>
      </c>
      <c r="AG13" s="70">
        <v>6</v>
      </c>
      <c r="AH13" s="69">
        <v>28.6188334238003</v>
      </c>
      <c r="AI13" s="70">
        <v>2</v>
      </c>
      <c r="AJ13" s="70"/>
      <c r="AK13" s="70"/>
      <c r="AL13" s="70"/>
      <c r="AM13" s="70"/>
      <c r="AN13" s="70">
        <v>0</v>
      </c>
      <c r="AO13" s="70"/>
      <c r="AP13" s="70">
        <v>0</v>
      </c>
      <c r="AQ13" s="70"/>
      <c r="AR13" s="70">
        <v>0</v>
      </c>
      <c r="AS13" s="70"/>
      <c r="AT13" s="70">
        <v>0</v>
      </c>
      <c r="AU13" s="70"/>
      <c r="AV13" s="70">
        <v>12.4</v>
      </c>
      <c r="AW13" s="68">
        <v>2</v>
      </c>
      <c r="AX13" s="68">
        <v>12.5</v>
      </c>
      <c r="AY13" s="68">
        <v>7</v>
      </c>
      <c r="AZ13" s="90">
        <v>16.8501973683078</v>
      </c>
      <c r="BA13" s="68">
        <v>4</v>
      </c>
      <c r="BB13" s="90">
        <v>24.4484629294756</v>
      </c>
      <c r="BC13" s="68">
        <v>6</v>
      </c>
      <c r="BD13" s="95"/>
    </row>
    <row r="14" s="54" customFormat="1" ht="27" hidden="1" customHeight="1" spans="1:56">
      <c r="A14" s="68" t="s">
        <v>693</v>
      </c>
      <c r="B14" s="69">
        <v>9276.58199499515</v>
      </c>
      <c r="C14" s="70">
        <v>12</v>
      </c>
      <c r="D14" s="69">
        <v>11.9579167708276</v>
      </c>
      <c r="E14" s="70">
        <v>3</v>
      </c>
      <c r="F14" s="74">
        <v>12684.652</v>
      </c>
      <c r="G14" s="70">
        <v>12</v>
      </c>
      <c r="H14" s="69">
        <v>11.7</v>
      </c>
      <c r="I14" s="70">
        <v>4</v>
      </c>
      <c r="J14" s="74">
        <v>6680.41</v>
      </c>
      <c r="K14" s="70">
        <v>11</v>
      </c>
      <c r="L14" s="69">
        <v>10.42</v>
      </c>
      <c r="M14" s="70">
        <v>6</v>
      </c>
      <c r="N14" s="69">
        <v>8285.77581876935</v>
      </c>
      <c r="O14" s="70">
        <v>12</v>
      </c>
      <c r="P14" s="69">
        <v>11356</v>
      </c>
      <c r="Q14" s="70">
        <v>12</v>
      </c>
      <c r="R14" s="69">
        <v>6050</v>
      </c>
      <c r="S14" s="70">
        <v>11</v>
      </c>
      <c r="T14" s="81">
        <v>916443.217956149</v>
      </c>
      <c r="U14" s="81">
        <v>396260.546703645</v>
      </c>
      <c r="V14" s="81">
        <v>520182.671252504</v>
      </c>
      <c r="W14" s="81">
        <v>973850</v>
      </c>
      <c r="X14" s="81">
        <v>387895</v>
      </c>
      <c r="Y14" s="81">
        <v>585955</v>
      </c>
      <c r="Z14" s="69">
        <v>10242.4081898717</v>
      </c>
      <c r="AA14" s="70">
        <v>11</v>
      </c>
      <c r="AB14" s="69">
        <v>14660.1576319146</v>
      </c>
      <c r="AC14" s="70">
        <v>10</v>
      </c>
      <c r="AD14" s="69">
        <v>23.6795824469988</v>
      </c>
      <c r="AE14" s="70">
        <v>4</v>
      </c>
      <c r="AF14" s="69">
        <v>8889.16162394215</v>
      </c>
      <c r="AG14" s="70">
        <v>7</v>
      </c>
      <c r="AH14" s="69">
        <v>8.73975139111683</v>
      </c>
      <c r="AI14" s="70">
        <v>8</v>
      </c>
      <c r="AJ14" s="70"/>
      <c r="AK14" s="70"/>
      <c r="AL14" s="70"/>
      <c r="AM14" s="70"/>
      <c r="AN14" s="70">
        <v>0</v>
      </c>
      <c r="AO14" s="70"/>
      <c r="AP14" s="70">
        <v>0</v>
      </c>
      <c r="AQ14" s="70"/>
      <c r="AR14" s="70">
        <v>0</v>
      </c>
      <c r="AS14" s="70"/>
      <c r="AT14" s="70">
        <v>0</v>
      </c>
      <c r="AU14" s="70"/>
      <c r="AV14" s="70">
        <v>9.5</v>
      </c>
      <c r="AW14" s="68">
        <v>8</v>
      </c>
      <c r="AX14" s="68">
        <v>9.2</v>
      </c>
      <c r="AY14" s="68">
        <v>10</v>
      </c>
      <c r="AZ14" s="90">
        <v>13.9407545603772</v>
      </c>
      <c r="BA14" s="68">
        <v>6</v>
      </c>
      <c r="BB14" s="90">
        <v>-12.4133148404993</v>
      </c>
      <c r="BC14" s="68">
        <v>12</v>
      </c>
      <c r="BD14" s="95"/>
    </row>
    <row r="15" s="54" customFormat="1" ht="27" hidden="1" customHeight="1" spans="1:56">
      <c r="A15" s="68" t="s">
        <v>694</v>
      </c>
      <c r="B15" s="69">
        <v>10315.5940878844</v>
      </c>
      <c r="C15" s="70">
        <v>8</v>
      </c>
      <c r="D15" s="69">
        <v>12.4379304937585</v>
      </c>
      <c r="E15" s="70">
        <v>1</v>
      </c>
      <c r="F15" s="74">
        <v>13112.7202</v>
      </c>
      <c r="G15" s="70">
        <v>10</v>
      </c>
      <c r="H15" s="69">
        <v>12.18</v>
      </c>
      <c r="I15" s="70">
        <v>1</v>
      </c>
      <c r="J15" s="74">
        <v>6849.678</v>
      </c>
      <c r="K15" s="70">
        <v>9</v>
      </c>
      <c r="L15" s="69">
        <v>10.55</v>
      </c>
      <c r="M15" s="70">
        <v>4</v>
      </c>
      <c r="N15" s="69">
        <v>9174.47879250771</v>
      </c>
      <c r="O15" s="70">
        <v>8</v>
      </c>
      <c r="P15" s="69">
        <v>11689</v>
      </c>
      <c r="Q15" s="70">
        <v>10</v>
      </c>
      <c r="R15" s="69">
        <v>6196</v>
      </c>
      <c r="S15" s="70">
        <v>10</v>
      </c>
      <c r="T15" s="81">
        <v>747244.365597248</v>
      </c>
      <c r="U15" s="81">
        <v>413518.89155473</v>
      </c>
      <c r="V15" s="81">
        <v>333725.474042518</v>
      </c>
      <c r="W15" s="81">
        <v>780711</v>
      </c>
      <c r="X15" s="81">
        <v>404789</v>
      </c>
      <c r="Y15" s="81">
        <v>375922</v>
      </c>
      <c r="Z15" s="69">
        <v>12688.3014133474</v>
      </c>
      <c r="AA15" s="70">
        <v>7</v>
      </c>
      <c r="AB15" s="69">
        <v>15387.1965712257</v>
      </c>
      <c r="AC15" s="70">
        <v>7</v>
      </c>
      <c r="AD15" s="69">
        <v>43.5888682210053</v>
      </c>
      <c r="AE15" s="70">
        <v>1</v>
      </c>
      <c r="AF15" s="69">
        <v>9906.97540458753</v>
      </c>
      <c r="AG15" s="70">
        <v>4</v>
      </c>
      <c r="AH15" s="69">
        <v>45.014930739089</v>
      </c>
      <c r="AI15" s="70">
        <v>1</v>
      </c>
      <c r="AJ15" s="70"/>
      <c r="AK15" s="70"/>
      <c r="AL15" s="70"/>
      <c r="AM15" s="70"/>
      <c r="AN15" s="70">
        <v>0</v>
      </c>
      <c r="AO15" s="70"/>
      <c r="AP15" s="70">
        <v>0</v>
      </c>
      <c r="AQ15" s="70"/>
      <c r="AR15" s="70">
        <v>0</v>
      </c>
      <c r="AS15" s="70"/>
      <c r="AT15" s="70">
        <v>0</v>
      </c>
      <c r="AU15" s="70"/>
      <c r="AV15" s="70">
        <v>6.9</v>
      </c>
      <c r="AW15" s="68">
        <v>11</v>
      </c>
      <c r="AX15" s="68">
        <v>9.4</v>
      </c>
      <c r="AY15" s="68">
        <v>9</v>
      </c>
      <c r="AZ15" s="90">
        <v>7.64788104550226</v>
      </c>
      <c r="BA15" s="68">
        <v>11</v>
      </c>
      <c r="BB15" s="90">
        <v>25.5388634879164</v>
      </c>
      <c r="BC15" s="68">
        <v>5</v>
      </c>
      <c r="BD15" s="95"/>
    </row>
    <row r="16" s="54" customFormat="1" ht="27" hidden="1" customHeight="1" spans="1:56">
      <c r="A16" s="68" t="s">
        <v>789</v>
      </c>
      <c r="B16" s="69">
        <v>11746.8287868324</v>
      </c>
      <c r="C16" s="70">
        <v>7</v>
      </c>
      <c r="D16" s="69">
        <v>10.1529753221129</v>
      </c>
      <c r="E16" s="70">
        <v>7</v>
      </c>
      <c r="F16" s="74">
        <v>13134.381</v>
      </c>
      <c r="G16" s="70">
        <v>9</v>
      </c>
      <c r="H16" s="69">
        <v>9.7</v>
      </c>
      <c r="I16" s="70">
        <v>7</v>
      </c>
      <c r="J16" s="74">
        <v>7294.28545</v>
      </c>
      <c r="K16" s="70">
        <v>7</v>
      </c>
      <c r="L16" s="69">
        <v>9.705</v>
      </c>
      <c r="M16" s="70">
        <v>9</v>
      </c>
      <c r="N16" s="69">
        <v>10664.104852803</v>
      </c>
      <c r="O16" s="70">
        <v>7</v>
      </c>
      <c r="P16" s="69">
        <v>11973</v>
      </c>
      <c r="Q16" s="70">
        <v>8</v>
      </c>
      <c r="R16" s="69">
        <v>6649</v>
      </c>
      <c r="S16" s="70">
        <v>7</v>
      </c>
      <c r="T16" s="81">
        <v>200118.19874994</v>
      </c>
      <c r="U16" s="81">
        <v>152571.981878436</v>
      </c>
      <c r="V16" s="81">
        <v>47546.2168715031</v>
      </c>
      <c r="W16" s="81">
        <v>202909</v>
      </c>
      <c r="X16" s="81">
        <v>149351</v>
      </c>
      <c r="Y16" s="81">
        <v>53558</v>
      </c>
      <c r="Z16" s="69">
        <v>12264.2232867556</v>
      </c>
      <c r="AA16" s="70">
        <v>8</v>
      </c>
      <c r="AB16" s="69">
        <v>13747.2109977407</v>
      </c>
      <c r="AC16" s="70">
        <v>11</v>
      </c>
      <c r="AD16" s="69">
        <v>-0.260366858250293</v>
      </c>
      <c r="AE16" s="70">
        <v>12</v>
      </c>
      <c r="AF16" s="69">
        <v>8045.90148382659</v>
      </c>
      <c r="AG16" s="70">
        <v>10</v>
      </c>
      <c r="AH16" s="69">
        <v>18.3372048170999</v>
      </c>
      <c r="AI16" s="70">
        <v>5</v>
      </c>
      <c r="AJ16" s="70"/>
      <c r="AK16" s="70"/>
      <c r="AL16" s="70"/>
      <c r="AM16" s="70"/>
      <c r="AN16" s="70">
        <v>0</v>
      </c>
      <c r="AO16" s="70"/>
      <c r="AP16" s="70">
        <v>0</v>
      </c>
      <c r="AQ16" s="70"/>
      <c r="AR16" s="70">
        <v>0</v>
      </c>
      <c r="AS16" s="70"/>
      <c r="AT16" s="70">
        <v>0</v>
      </c>
      <c r="AU16" s="70"/>
      <c r="AV16" s="70">
        <v>15.1</v>
      </c>
      <c r="AW16" s="68">
        <v>1</v>
      </c>
      <c r="AX16" s="68">
        <v>21.4</v>
      </c>
      <c r="AY16" s="68">
        <v>3</v>
      </c>
      <c r="AZ16" s="90">
        <v>-0.0924916338189728</v>
      </c>
      <c r="BA16" s="68">
        <v>12</v>
      </c>
      <c r="BB16" s="90">
        <v>6.92883895131087</v>
      </c>
      <c r="BC16" s="68">
        <v>10</v>
      </c>
      <c r="BD16" s="95"/>
    </row>
    <row r="17" s="54" customFormat="1" ht="27" hidden="1" customHeight="1" spans="1:56">
      <c r="A17" s="68" t="s">
        <v>790</v>
      </c>
      <c r="B17" s="69">
        <v>15024.4084</v>
      </c>
      <c r="C17" s="70">
        <v>5</v>
      </c>
      <c r="D17" s="69">
        <v>10.62</v>
      </c>
      <c r="E17" s="70">
        <v>6</v>
      </c>
      <c r="F17" s="74">
        <v>15024.4084</v>
      </c>
      <c r="G17" s="70">
        <v>5</v>
      </c>
      <c r="H17" s="69">
        <v>10.62</v>
      </c>
      <c r="I17" s="70">
        <v>6</v>
      </c>
      <c r="J17" s="74">
        <v>0</v>
      </c>
      <c r="K17" s="70">
        <v>12</v>
      </c>
      <c r="L17" s="69"/>
      <c r="M17" s="70"/>
      <c r="N17" s="69">
        <v>13582</v>
      </c>
      <c r="O17" s="70">
        <v>6</v>
      </c>
      <c r="P17" s="69">
        <v>13582</v>
      </c>
      <c r="Q17" s="70">
        <v>6</v>
      </c>
      <c r="R17" s="69"/>
      <c r="S17" s="70"/>
      <c r="T17" s="81">
        <v>261405.593045426</v>
      </c>
      <c r="U17" s="81">
        <v>261405.593045426</v>
      </c>
      <c r="V17" s="81">
        <v>0</v>
      </c>
      <c r="W17" s="81">
        <v>255887</v>
      </c>
      <c r="X17" s="81">
        <v>255887</v>
      </c>
      <c r="Y17" s="81">
        <v>0</v>
      </c>
      <c r="Z17" s="69">
        <v>15281.9468705514</v>
      </c>
      <c r="AA17" s="70">
        <v>5</v>
      </c>
      <c r="AB17" s="69">
        <v>15281.9468705514</v>
      </c>
      <c r="AC17" s="70">
        <v>8</v>
      </c>
      <c r="AD17" s="69">
        <v>1.5585851568984</v>
      </c>
      <c r="AE17" s="70">
        <v>11</v>
      </c>
      <c r="AF17" s="69"/>
      <c r="AG17" s="70"/>
      <c r="AH17" s="69"/>
      <c r="AI17" s="70"/>
      <c r="AJ17" s="70"/>
      <c r="AK17" s="70"/>
      <c r="AL17" s="70"/>
      <c r="AM17" s="70"/>
      <c r="AN17" s="70">
        <v>0</v>
      </c>
      <c r="AO17" s="70"/>
      <c r="AP17" s="70">
        <v>0</v>
      </c>
      <c r="AQ17" s="70"/>
      <c r="AR17" s="70">
        <v>0</v>
      </c>
      <c r="AS17" s="70"/>
      <c r="AT17" s="70">
        <v>0</v>
      </c>
      <c r="AU17" s="70"/>
      <c r="AV17" s="70">
        <v>12.4</v>
      </c>
      <c r="AW17" s="68">
        <v>2</v>
      </c>
      <c r="AX17" s="68">
        <v>17.6</v>
      </c>
      <c r="AY17" s="68">
        <v>5</v>
      </c>
      <c r="AZ17" s="90">
        <v>22.669911614945</v>
      </c>
      <c r="BA17" s="68">
        <v>1</v>
      </c>
      <c r="BB17" s="90">
        <v>23.1454005934718</v>
      </c>
      <c r="BC17" s="68">
        <v>7</v>
      </c>
      <c r="BD17" s="95"/>
    </row>
    <row r="18" s="54" customFormat="1" ht="27" hidden="1" customHeight="1" spans="1:56">
      <c r="A18" s="68" t="s">
        <v>791</v>
      </c>
      <c r="B18" s="69">
        <v>14808.0489328823</v>
      </c>
      <c r="C18" s="70">
        <v>6</v>
      </c>
      <c r="D18" s="69">
        <v>8.88865531365877</v>
      </c>
      <c r="E18" s="70">
        <v>8</v>
      </c>
      <c r="F18" s="74">
        <v>15003.4122</v>
      </c>
      <c r="G18" s="70">
        <v>6</v>
      </c>
      <c r="H18" s="69">
        <v>8.815</v>
      </c>
      <c r="I18" s="70">
        <v>8</v>
      </c>
      <c r="J18" s="74">
        <v>6833.0874</v>
      </c>
      <c r="K18" s="70">
        <v>10</v>
      </c>
      <c r="L18" s="69">
        <v>9.61</v>
      </c>
      <c r="M18" s="70">
        <v>10</v>
      </c>
      <c r="N18" s="69">
        <v>13599.2577833081</v>
      </c>
      <c r="O18" s="70">
        <v>5</v>
      </c>
      <c r="P18" s="69">
        <v>13788</v>
      </c>
      <c r="Q18" s="70">
        <v>5</v>
      </c>
      <c r="R18" s="69">
        <v>6234</v>
      </c>
      <c r="S18" s="70">
        <v>9</v>
      </c>
      <c r="T18" s="81">
        <v>120847.87582817</v>
      </c>
      <c r="U18" s="81">
        <v>117958.243356518</v>
      </c>
      <c r="V18" s="81">
        <v>2889.63247165209</v>
      </c>
      <c r="W18" s="81">
        <v>118723</v>
      </c>
      <c r="X18" s="81">
        <v>115468</v>
      </c>
      <c r="Y18" s="81">
        <v>3255</v>
      </c>
      <c r="Z18" s="69">
        <v>13451.4987648122</v>
      </c>
      <c r="AA18" s="70">
        <v>6</v>
      </c>
      <c r="AB18" s="69">
        <v>13644.4788558491</v>
      </c>
      <c r="AC18" s="70">
        <v>12</v>
      </c>
      <c r="AD18" s="69">
        <v>22.9636874865814</v>
      </c>
      <c r="AE18" s="70">
        <v>5</v>
      </c>
      <c r="AF18" s="69">
        <v>8701.78025779534</v>
      </c>
      <c r="AG18" s="70">
        <v>8</v>
      </c>
      <c r="AH18" s="69">
        <v>10.7858104221432</v>
      </c>
      <c r="AI18" s="70">
        <v>7</v>
      </c>
      <c r="AJ18" s="70"/>
      <c r="AK18" s="70"/>
      <c r="AL18" s="70"/>
      <c r="AM18" s="70"/>
      <c r="AN18" s="70">
        <v>0</v>
      </c>
      <c r="AO18" s="70"/>
      <c r="AP18" s="70">
        <v>0</v>
      </c>
      <c r="AQ18" s="70"/>
      <c r="AR18" s="70">
        <v>0</v>
      </c>
      <c r="AS18" s="70"/>
      <c r="AT18" s="70">
        <v>0</v>
      </c>
      <c r="AU18" s="70"/>
      <c r="AV18" s="70">
        <v>11.2</v>
      </c>
      <c r="AW18" s="68">
        <v>4</v>
      </c>
      <c r="AX18" s="68">
        <v>22.5</v>
      </c>
      <c r="AY18" s="68">
        <v>2</v>
      </c>
      <c r="AZ18" s="90">
        <v>12.9606315452479</v>
      </c>
      <c r="BA18" s="68">
        <v>7</v>
      </c>
      <c r="BB18" s="90">
        <v>86.8421052631579</v>
      </c>
      <c r="BC18" s="68">
        <v>1</v>
      </c>
      <c r="BD18" s="96"/>
    </row>
    <row r="19" s="55" customFormat="1" ht="27" hidden="1" customHeight="1" spans="1:56">
      <c r="A19" s="71" t="s">
        <v>617</v>
      </c>
      <c r="B19" s="72">
        <v>11846.7552838809</v>
      </c>
      <c r="C19" s="71"/>
      <c r="D19" s="72">
        <v>9.55016907602109</v>
      </c>
      <c r="E19" s="71"/>
      <c r="F19" s="72">
        <v>15052.4454</v>
      </c>
      <c r="G19" s="71"/>
      <c r="H19" s="72">
        <v>8.58</v>
      </c>
      <c r="I19" s="71"/>
      <c r="J19" s="72">
        <v>7435.053</v>
      </c>
      <c r="K19" s="71"/>
      <c r="L19" s="72">
        <v>10.1</v>
      </c>
      <c r="M19" s="71"/>
      <c r="N19" s="72">
        <v>10814</v>
      </c>
      <c r="O19" s="71"/>
      <c r="P19" s="74">
        <v>13863</v>
      </c>
      <c r="Q19" s="74"/>
      <c r="R19" s="74">
        <v>6753</v>
      </c>
      <c r="S19" s="74"/>
      <c r="T19" s="82">
        <v>3442206.28042809</v>
      </c>
      <c r="U19" s="82">
        <v>1993594.20015619</v>
      </c>
      <c r="V19" s="82">
        <v>1448612.0802719</v>
      </c>
      <c r="W19" s="82">
        <v>3545067</v>
      </c>
      <c r="X19" s="82">
        <v>1924617</v>
      </c>
      <c r="Y19" s="82">
        <v>1620450</v>
      </c>
      <c r="Z19" s="72">
        <v>12345.0589010961</v>
      </c>
      <c r="AA19" s="71"/>
      <c r="AB19" s="72">
        <v>15002.8174494801</v>
      </c>
      <c r="AC19" s="71"/>
      <c r="AD19" s="72"/>
      <c r="AE19" s="71"/>
      <c r="AF19" s="72">
        <v>9499.96522420478</v>
      </c>
      <c r="AG19" s="71"/>
      <c r="AH19" s="72"/>
      <c r="AI19" s="71"/>
      <c r="AJ19" s="71">
        <v>4703317.842837</v>
      </c>
      <c r="AK19" s="71">
        <v>1935961</v>
      </c>
      <c r="AL19" s="71">
        <v>1597940.8</v>
      </c>
      <c r="AM19" s="71"/>
      <c r="AN19" s="89">
        <v>13267.2184837043</v>
      </c>
      <c r="AO19" s="71" t="s">
        <v>792</v>
      </c>
      <c r="AP19" s="89">
        <v>5460.99974979316</v>
      </c>
      <c r="AQ19" s="71" t="s">
        <v>792</v>
      </c>
      <c r="AR19" s="89">
        <v>4507.50521781394</v>
      </c>
      <c r="AS19" s="71" t="s">
        <v>792</v>
      </c>
      <c r="AT19" s="71">
        <v>0</v>
      </c>
      <c r="AU19" s="71"/>
      <c r="AV19" s="71">
        <v>10.5</v>
      </c>
      <c r="AW19" s="71" t="s">
        <v>792</v>
      </c>
      <c r="AX19" s="71">
        <v>7.13</v>
      </c>
      <c r="AY19" s="71" t="s">
        <v>792</v>
      </c>
      <c r="AZ19" s="89">
        <v>11.638848052223</v>
      </c>
      <c r="BA19" s="71" t="s">
        <v>792</v>
      </c>
      <c r="BB19" s="71"/>
      <c r="BC19" s="71"/>
      <c r="BD19" s="97"/>
    </row>
    <row r="20" s="56" customFormat="1" ht="27" hidden="1" customHeight="1" spans="1:56">
      <c r="A20" s="73" t="s">
        <v>698</v>
      </c>
      <c r="B20" s="74">
        <v>16776.4233918773</v>
      </c>
      <c r="C20" s="73">
        <v>1</v>
      </c>
      <c r="D20" s="74">
        <v>8.43987548010467</v>
      </c>
      <c r="E20" s="73">
        <v>8</v>
      </c>
      <c r="F20" s="74">
        <v>17143.0949146732</v>
      </c>
      <c r="G20" s="73">
        <v>1</v>
      </c>
      <c r="H20" s="74">
        <v>8.3309</v>
      </c>
      <c r="I20" s="73">
        <v>8</v>
      </c>
      <c r="J20" s="74">
        <v>8951.29419332043</v>
      </c>
      <c r="K20" s="73">
        <v>1</v>
      </c>
      <c r="L20" s="74">
        <v>9.74</v>
      </c>
      <c r="M20" s="73">
        <v>7</v>
      </c>
      <c r="N20" s="74">
        <v>15470.7143636984</v>
      </c>
      <c r="O20" s="73">
        <v>1</v>
      </c>
      <c r="P20" s="74">
        <v>15824.7507540999</v>
      </c>
      <c r="Q20" s="73">
        <v>1</v>
      </c>
      <c r="R20" s="74">
        <v>8156.81993194863</v>
      </c>
      <c r="S20" s="73">
        <v>1</v>
      </c>
      <c r="T20" s="83">
        <v>548547.297504239</v>
      </c>
      <c r="U20" s="83">
        <v>523993.883701438</v>
      </c>
      <c r="V20" s="83">
        <v>24553.4138028004</v>
      </c>
      <c r="W20" s="83">
        <v>533330</v>
      </c>
      <c r="X20" s="83">
        <v>505864</v>
      </c>
      <c r="Y20" s="83">
        <v>27466</v>
      </c>
      <c r="Z20" s="74">
        <v>15650.8331522601</v>
      </c>
      <c r="AA20" s="73">
        <v>2</v>
      </c>
      <c r="AB20" s="74">
        <v>15913.3311554143</v>
      </c>
      <c r="AC20" s="73">
        <v>2</v>
      </c>
      <c r="AD20" s="74">
        <v>7.3</v>
      </c>
      <c r="AE20" s="73">
        <v>6</v>
      </c>
      <c r="AF20" s="74">
        <v>11785.3258962665</v>
      </c>
      <c r="AG20" s="73">
        <v>3</v>
      </c>
      <c r="AH20" s="74">
        <v>-5</v>
      </c>
      <c r="AI20" s="73">
        <v>7</v>
      </c>
      <c r="AJ20" s="73">
        <v>751006.498613368</v>
      </c>
      <c r="AK20" s="73">
        <v>153202</v>
      </c>
      <c r="AL20" s="73">
        <v>641505.3</v>
      </c>
      <c r="AM20" s="73"/>
      <c r="AN20" s="90">
        <v>14081.4598581248</v>
      </c>
      <c r="AO20" s="73">
        <v>4</v>
      </c>
      <c r="AP20" s="90">
        <v>2872.55545347158</v>
      </c>
      <c r="AQ20" s="73">
        <v>6</v>
      </c>
      <c r="AR20" s="90">
        <v>12028.2995518722</v>
      </c>
      <c r="AS20" s="73">
        <v>1</v>
      </c>
      <c r="AT20" s="73">
        <v>0</v>
      </c>
      <c r="AU20" s="73"/>
      <c r="AV20" s="90">
        <v>9.72235721392103</v>
      </c>
      <c r="AW20" s="73">
        <v>8</v>
      </c>
      <c r="AX20" s="90">
        <v>-1.85576962576511</v>
      </c>
      <c r="AY20" s="73">
        <v>8</v>
      </c>
      <c r="AZ20" s="90">
        <v>4.58022625338666</v>
      </c>
      <c r="BA20" s="73">
        <v>8</v>
      </c>
      <c r="BB20" s="73"/>
      <c r="BC20" s="73"/>
      <c r="BD20" s="97"/>
    </row>
    <row r="21" s="56" customFormat="1" ht="27" hidden="1" customHeight="1" spans="1:56">
      <c r="A21" s="73" t="s">
        <v>699</v>
      </c>
      <c r="B21" s="74">
        <v>14881.5598984725</v>
      </c>
      <c r="C21" s="73">
        <v>2</v>
      </c>
      <c r="D21" s="74">
        <v>9.24411458689751</v>
      </c>
      <c r="E21" s="73">
        <v>6</v>
      </c>
      <c r="F21" s="74">
        <v>16109.9438252631</v>
      </c>
      <c r="G21" s="73">
        <v>2</v>
      </c>
      <c r="H21" s="74">
        <v>8.8735</v>
      </c>
      <c r="I21" s="73">
        <v>3</v>
      </c>
      <c r="J21" s="74">
        <v>7458.79462770076</v>
      </c>
      <c r="K21" s="73">
        <v>7</v>
      </c>
      <c r="L21" s="74">
        <v>10.48</v>
      </c>
      <c r="M21" s="73">
        <v>1</v>
      </c>
      <c r="N21" s="74">
        <v>13622.29897212</v>
      </c>
      <c r="O21" s="73">
        <v>2</v>
      </c>
      <c r="P21" s="74">
        <v>14796.9375699901</v>
      </c>
      <c r="Q21" s="73">
        <v>2</v>
      </c>
      <c r="R21" s="74">
        <v>6751.26233499344</v>
      </c>
      <c r="S21" s="73">
        <v>7</v>
      </c>
      <c r="T21" s="83">
        <v>313540.90505944</v>
      </c>
      <c r="U21" s="83">
        <v>269020.969109784</v>
      </c>
      <c r="V21" s="83">
        <v>44519.9359496565</v>
      </c>
      <c r="W21" s="83">
        <v>309514</v>
      </c>
      <c r="X21" s="83">
        <v>259713</v>
      </c>
      <c r="Y21" s="83">
        <v>49801</v>
      </c>
      <c r="Z21" s="74">
        <v>16710.1118391003</v>
      </c>
      <c r="AA21" s="73">
        <v>1</v>
      </c>
      <c r="AB21" s="74">
        <v>16584.3212551544</v>
      </c>
      <c r="AC21" s="73">
        <v>1</v>
      </c>
      <c r="AD21" s="74">
        <v>24.3</v>
      </c>
      <c r="AE21" s="73">
        <v>2</v>
      </c>
      <c r="AF21" s="74">
        <v>17318.7030311945</v>
      </c>
      <c r="AG21" s="73">
        <v>1</v>
      </c>
      <c r="AH21" s="74">
        <v>138.7</v>
      </c>
      <c r="AI21" s="73">
        <v>1</v>
      </c>
      <c r="AJ21" s="73">
        <v>641687.192964894</v>
      </c>
      <c r="AK21" s="73">
        <v>109326</v>
      </c>
      <c r="AL21" s="73">
        <v>164317.3</v>
      </c>
      <c r="AM21" s="73"/>
      <c r="AN21" s="90">
        <v>20732.0894358541</v>
      </c>
      <c r="AO21" s="73">
        <v>2</v>
      </c>
      <c r="AP21" s="90">
        <v>3532.18271225211</v>
      </c>
      <c r="AQ21" s="73">
        <v>4</v>
      </c>
      <c r="AR21" s="90">
        <v>5308.88101992155</v>
      </c>
      <c r="AS21" s="73">
        <v>3</v>
      </c>
      <c r="AT21" s="73">
        <v>0</v>
      </c>
      <c r="AU21" s="73"/>
      <c r="AV21" s="90">
        <v>10.2595960957544</v>
      </c>
      <c r="AW21" s="73">
        <v>5</v>
      </c>
      <c r="AX21" s="90">
        <v>11.1279282227495</v>
      </c>
      <c r="AY21" s="73">
        <v>3</v>
      </c>
      <c r="AZ21" s="90">
        <v>48.5448470650539</v>
      </c>
      <c r="BA21" s="73">
        <v>1</v>
      </c>
      <c r="BB21" s="73"/>
      <c r="BC21" s="73"/>
      <c r="BD21" s="97"/>
    </row>
    <row r="22" s="56" customFormat="1" ht="27" hidden="1" customHeight="1" spans="1:56">
      <c r="A22" s="73" t="s">
        <v>700</v>
      </c>
      <c r="B22" s="74">
        <v>13966.0289190407</v>
      </c>
      <c r="C22" s="73">
        <v>3</v>
      </c>
      <c r="D22" s="74">
        <v>8.89193039831038</v>
      </c>
      <c r="E22" s="73">
        <v>7</v>
      </c>
      <c r="F22" s="74">
        <v>15720.4475878289</v>
      </c>
      <c r="G22" s="73">
        <v>3</v>
      </c>
      <c r="H22" s="74">
        <v>8.38</v>
      </c>
      <c r="I22" s="73">
        <v>7</v>
      </c>
      <c r="J22" s="74">
        <v>7508.579919312</v>
      </c>
      <c r="K22" s="73">
        <v>6</v>
      </c>
      <c r="L22" s="74">
        <v>9.74</v>
      </c>
      <c r="M22" s="73">
        <v>7</v>
      </c>
      <c r="N22" s="74">
        <v>12825.5866784206</v>
      </c>
      <c r="O22" s="73">
        <v>3</v>
      </c>
      <c r="P22" s="74">
        <v>14504.9341094564</v>
      </c>
      <c r="Q22" s="73">
        <v>3</v>
      </c>
      <c r="R22" s="74">
        <v>6842.15410908694</v>
      </c>
      <c r="S22" s="73">
        <v>6</v>
      </c>
      <c r="T22" s="83">
        <v>422482.693555516</v>
      </c>
      <c r="U22" s="83">
        <v>332221.676849729</v>
      </c>
      <c r="V22" s="83">
        <v>90261.0167057873</v>
      </c>
      <c r="W22" s="83">
        <v>421695</v>
      </c>
      <c r="X22" s="83">
        <v>320727</v>
      </c>
      <c r="Y22" s="73">
        <v>100968</v>
      </c>
      <c r="Z22" s="74">
        <v>12641.4660831248</v>
      </c>
      <c r="AA22" s="73">
        <v>4</v>
      </c>
      <c r="AB22" s="74">
        <v>13861.3044300893</v>
      </c>
      <c r="AC22" s="73">
        <v>6</v>
      </c>
      <c r="AD22" s="74">
        <v>6.8</v>
      </c>
      <c r="AE22" s="73">
        <v>7</v>
      </c>
      <c r="AF22" s="74">
        <v>7711.82839711192</v>
      </c>
      <c r="AG22" s="73">
        <v>7</v>
      </c>
      <c r="AH22" s="74">
        <v>-7</v>
      </c>
      <c r="AI22" s="73">
        <v>8</v>
      </c>
      <c r="AJ22" s="73">
        <v>1365101.15107352</v>
      </c>
      <c r="AK22" s="73">
        <v>461908</v>
      </c>
      <c r="AL22" s="73">
        <v>436029</v>
      </c>
      <c r="AM22" s="73"/>
      <c r="AN22" s="90">
        <v>32371.7651637681</v>
      </c>
      <c r="AO22" s="73">
        <v>1</v>
      </c>
      <c r="AP22" s="90">
        <v>10953.6039080378</v>
      </c>
      <c r="AQ22" s="73">
        <v>1</v>
      </c>
      <c r="AR22" s="90">
        <v>10339.9139188276</v>
      </c>
      <c r="AS22" s="73">
        <v>2</v>
      </c>
      <c r="AT22" s="73">
        <v>0</v>
      </c>
      <c r="AU22" s="73"/>
      <c r="AV22" s="90">
        <v>9.74556864844513</v>
      </c>
      <c r="AW22" s="73">
        <v>7</v>
      </c>
      <c r="AX22" s="90">
        <v>6.71147637726941</v>
      </c>
      <c r="AY22" s="73">
        <v>5</v>
      </c>
      <c r="AZ22" s="90">
        <v>11.4408952349239</v>
      </c>
      <c r="BA22" s="73">
        <v>5</v>
      </c>
      <c r="BB22" s="73"/>
      <c r="BC22" s="73"/>
      <c r="BD22" s="97"/>
    </row>
    <row r="23" s="56" customFormat="1" ht="27" hidden="1" customHeight="1" spans="1:56">
      <c r="A23" s="73" t="s">
        <v>701</v>
      </c>
      <c r="B23" s="74">
        <v>9246.72410190036</v>
      </c>
      <c r="C23" s="73">
        <v>8</v>
      </c>
      <c r="D23" s="74">
        <v>10.0887721998556</v>
      </c>
      <c r="E23" s="73">
        <v>1</v>
      </c>
      <c r="F23" s="74">
        <v>12187.5425937165</v>
      </c>
      <c r="G23" s="73">
        <v>8</v>
      </c>
      <c r="H23" s="74">
        <v>9.06</v>
      </c>
      <c r="I23" s="73">
        <v>1</v>
      </c>
      <c r="J23" s="74">
        <v>7587.26706684157</v>
      </c>
      <c r="K23" s="73">
        <v>5</v>
      </c>
      <c r="L23" s="74">
        <v>10.23</v>
      </c>
      <c r="M23" s="73">
        <v>3</v>
      </c>
      <c r="N23" s="74">
        <v>8399.33438908177</v>
      </c>
      <c r="O23" s="73">
        <v>8</v>
      </c>
      <c r="P23" s="74">
        <v>11175.0803169966</v>
      </c>
      <c r="Q23" s="73">
        <v>8</v>
      </c>
      <c r="R23" s="74">
        <v>6883.12352974832</v>
      </c>
      <c r="S23" s="73">
        <v>5</v>
      </c>
      <c r="T23" s="83">
        <v>135776.460775155</v>
      </c>
      <c r="U23" s="83">
        <v>48978.6321954889</v>
      </c>
      <c r="V23" s="83">
        <v>86797.828579666</v>
      </c>
      <c r="W23" s="83">
        <v>144378</v>
      </c>
      <c r="X23" s="83">
        <v>47284</v>
      </c>
      <c r="Y23" s="73">
        <v>97094</v>
      </c>
      <c r="Z23" s="74">
        <v>12246.8621984366</v>
      </c>
      <c r="AA23" s="73">
        <v>5</v>
      </c>
      <c r="AB23" s="74">
        <v>13854.7259502309</v>
      </c>
      <c r="AC23" s="73">
        <v>7</v>
      </c>
      <c r="AD23" s="74">
        <v>24.6</v>
      </c>
      <c r="AE23" s="73">
        <v>1</v>
      </c>
      <c r="AF23" s="74">
        <v>11403.9938277406</v>
      </c>
      <c r="AG23" s="73">
        <v>4</v>
      </c>
      <c r="AH23" s="74">
        <v>36.6</v>
      </c>
      <c r="AI23" s="73">
        <v>2</v>
      </c>
      <c r="AJ23" s="73">
        <v>120325.905119145</v>
      </c>
      <c r="AK23" s="73">
        <v>48674</v>
      </c>
      <c r="AL23" s="73">
        <v>41043.7</v>
      </c>
      <c r="AM23" s="73"/>
      <c r="AN23" s="90">
        <v>8334.0886505662</v>
      </c>
      <c r="AO23" s="73">
        <v>6</v>
      </c>
      <c r="AP23" s="90">
        <v>3371.28925459558</v>
      </c>
      <c r="AQ23" s="73">
        <v>5</v>
      </c>
      <c r="AR23" s="90">
        <v>2842.79460859688</v>
      </c>
      <c r="AS23" s="73">
        <v>4</v>
      </c>
      <c r="AT23" s="73">
        <v>0</v>
      </c>
      <c r="AU23" s="73"/>
      <c r="AV23" s="90">
        <v>11.5084490104577</v>
      </c>
      <c r="AW23" s="73">
        <v>2</v>
      </c>
      <c r="AX23" s="90">
        <v>10.6099629373704</v>
      </c>
      <c r="AY23" s="73">
        <v>4</v>
      </c>
      <c r="AZ23" s="90">
        <v>8.82766738084948</v>
      </c>
      <c r="BA23" s="73">
        <v>7</v>
      </c>
      <c r="BB23" s="73"/>
      <c r="BC23" s="73"/>
      <c r="BD23" s="97"/>
    </row>
    <row r="24" s="54" customFormat="1" ht="27" hidden="1" customHeight="1" spans="1:56">
      <c r="A24" s="68" t="s">
        <v>702</v>
      </c>
      <c r="B24" s="65">
        <v>10028.6239839335</v>
      </c>
      <c r="C24" s="68">
        <v>6</v>
      </c>
      <c r="D24" s="65">
        <v>9.83393370675797</v>
      </c>
      <c r="E24" s="73">
        <v>5</v>
      </c>
      <c r="F24" s="74">
        <v>12948.2793455935</v>
      </c>
      <c r="G24" s="73">
        <v>7</v>
      </c>
      <c r="H24" s="74">
        <v>8.79</v>
      </c>
      <c r="I24" s="73">
        <v>4</v>
      </c>
      <c r="J24" s="74">
        <v>7944.55428233367</v>
      </c>
      <c r="K24" s="73">
        <v>3</v>
      </c>
      <c r="L24" s="74">
        <v>10.1</v>
      </c>
      <c r="M24" s="73">
        <v>4</v>
      </c>
      <c r="N24" s="74">
        <v>9130.71547697511</v>
      </c>
      <c r="O24" s="73">
        <v>6</v>
      </c>
      <c r="P24" s="74">
        <v>11902.085987309</v>
      </c>
      <c r="Q24" s="73">
        <v>7</v>
      </c>
      <c r="R24" s="74">
        <v>7215.76229094793</v>
      </c>
      <c r="S24" s="73">
        <v>3</v>
      </c>
      <c r="T24" s="83">
        <v>278761.480853268</v>
      </c>
      <c r="U24" s="83">
        <v>116105.171422214</v>
      </c>
      <c r="V24" s="83">
        <v>162656.309431054</v>
      </c>
      <c r="W24" s="83">
        <v>294039</v>
      </c>
      <c r="X24" s="83">
        <v>112088</v>
      </c>
      <c r="Y24" s="73">
        <v>181951</v>
      </c>
      <c r="Z24" s="74">
        <v>11470.938169773</v>
      </c>
      <c r="AA24" s="68">
        <v>7</v>
      </c>
      <c r="AB24" s="65">
        <v>13530.5609747184</v>
      </c>
      <c r="AC24" s="68">
        <v>8</v>
      </c>
      <c r="AD24" s="65">
        <v>22</v>
      </c>
      <c r="AE24" s="68">
        <v>3</v>
      </c>
      <c r="AF24" s="65">
        <v>10411.4104388053</v>
      </c>
      <c r="AG24" s="68">
        <v>5</v>
      </c>
      <c r="AH24" s="65">
        <v>15.8</v>
      </c>
      <c r="AI24" s="68">
        <v>5</v>
      </c>
      <c r="AJ24" s="68">
        <v>330675.305837921</v>
      </c>
      <c r="AK24" s="68">
        <v>125488</v>
      </c>
      <c r="AL24" s="68">
        <v>56083.4</v>
      </c>
      <c r="AM24" s="68"/>
      <c r="AN24" s="91">
        <v>11245.9675702176</v>
      </c>
      <c r="AO24" s="68">
        <v>5</v>
      </c>
      <c r="AP24" s="91">
        <v>4267.7331918555</v>
      </c>
      <c r="AQ24" s="68">
        <v>3</v>
      </c>
      <c r="AR24" s="91">
        <v>1907.34562421992</v>
      </c>
      <c r="AS24" s="68">
        <v>7</v>
      </c>
      <c r="AT24" s="68">
        <v>0</v>
      </c>
      <c r="AU24" s="68"/>
      <c r="AV24" s="91">
        <v>10.6294280739922</v>
      </c>
      <c r="AW24" s="68">
        <v>3</v>
      </c>
      <c r="AX24" s="91">
        <v>1.55021810191207</v>
      </c>
      <c r="AY24" s="68">
        <v>6</v>
      </c>
      <c r="AZ24" s="91">
        <v>9.63008643154343</v>
      </c>
      <c r="BA24" s="68">
        <v>6</v>
      </c>
      <c r="BB24" s="68"/>
      <c r="BC24" s="68"/>
      <c r="BD24" s="98"/>
    </row>
    <row r="25" s="54" customFormat="1" ht="27" hidden="1" customHeight="1" spans="1:56">
      <c r="A25" s="68" t="s">
        <v>703</v>
      </c>
      <c r="B25" s="65">
        <v>10613.2365811636</v>
      </c>
      <c r="C25" s="68">
        <v>4</v>
      </c>
      <c r="D25" s="65">
        <v>9.86506404336427</v>
      </c>
      <c r="E25" s="73">
        <v>3</v>
      </c>
      <c r="F25" s="74">
        <v>13597.5401253987</v>
      </c>
      <c r="G25" s="73">
        <v>5</v>
      </c>
      <c r="H25" s="74">
        <v>8.96</v>
      </c>
      <c r="I25" s="73">
        <v>2</v>
      </c>
      <c r="J25" s="74">
        <v>7913.8554160654</v>
      </c>
      <c r="K25" s="73">
        <v>4</v>
      </c>
      <c r="L25" s="74">
        <v>10.04</v>
      </c>
      <c r="M25" s="73">
        <v>5</v>
      </c>
      <c r="N25" s="74">
        <v>9660.24702536419</v>
      </c>
      <c r="O25" s="73">
        <v>4</v>
      </c>
      <c r="P25" s="74">
        <v>12479.3870460707</v>
      </c>
      <c r="Q25" s="73">
        <v>5</v>
      </c>
      <c r="R25" s="74">
        <v>7191.79881503581</v>
      </c>
      <c r="S25" s="73">
        <v>4</v>
      </c>
      <c r="T25" s="83">
        <v>246463.167397762</v>
      </c>
      <c r="U25" s="83">
        <v>117054.000351473</v>
      </c>
      <c r="V25" s="83">
        <v>129409.16704629</v>
      </c>
      <c r="W25" s="83">
        <v>257764</v>
      </c>
      <c r="X25" s="83">
        <v>113004</v>
      </c>
      <c r="Y25" s="73">
        <v>144760</v>
      </c>
      <c r="Z25" s="74">
        <v>11716.4169916037</v>
      </c>
      <c r="AA25" s="68">
        <v>6</v>
      </c>
      <c r="AB25" s="65">
        <v>14261.3119690702</v>
      </c>
      <c r="AC25" s="68">
        <v>5</v>
      </c>
      <c r="AD25" s="65">
        <v>16.1</v>
      </c>
      <c r="AE25" s="68">
        <v>4</v>
      </c>
      <c r="AF25" s="65">
        <v>9793.83648959816</v>
      </c>
      <c r="AG25" s="68">
        <v>6</v>
      </c>
      <c r="AH25" s="65">
        <v>12.1</v>
      </c>
      <c r="AI25" s="68">
        <v>6</v>
      </c>
      <c r="AJ25" s="68">
        <v>366284.342567159</v>
      </c>
      <c r="AK25" s="68">
        <v>151602</v>
      </c>
      <c r="AL25" s="68">
        <v>65842.5</v>
      </c>
      <c r="AM25" s="68"/>
      <c r="AN25" s="91">
        <v>14210.0658962136</v>
      </c>
      <c r="AO25" s="68">
        <v>3</v>
      </c>
      <c r="AP25" s="91">
        <v>5881.42642106733</v>
      </c>
      <c r="AQ25" s="68">
        <v>2</v>
      </c>
      <c r="AR25" s="91">
        <v>2554.37144054251</v>
      </c>
      <c r="AS25" s="68">
        <v>5</v>
      </c>
      <c r="AT25" s="68">
        <v>0</v>
      </c>
      <c r="AU25" s="68"/>
      <c r="AV25" s="91">
        <v>11.8408141181284</v>
      </c>
      <c r="AW25" s="68">
        <v>1</v>
      </c>
      <c r="AX25" s="91">
        <v>29.9255786179518</v>
      </c>
      <c r="AY25" s="68">
        <v>1</v>
      </c>
      <c r="AZ25" s="91">
        <v>13.7673628592979</v>
      </c>
      <c r="BA25" s="68">
        <v>4</v>
      </c>
      <c r="BB25" s="68"/>
      <c r="BC25" s="68"/>
      <c r="BD25" s="99"/>
    </row>
    <row r="26" s="54" customFormat="1" ht="27" hidden="1" customHeight="1" spans="1:56">
      <c r="A26" s="68" t="s">
        <v>704</v>
      </c>
      <c r="B26" s="65">
        <v>10459.5779977251</v>
      </c>
      <c r="C26" s="68">
        <v>5</v>
      </c>
      <c r="D26" s="65">
        <v>9.96091595788107</v>
      </c>
      <c r="E26" s="73">
        <v>2</v>
      </c>
      <c r="F26" s="74">
        <v>13968.3295896736</v>
      </c>
      <c r="G26" s="73">
        <v>4</v>
      </c>
      <c r="H26" s="74">
        <v>8.6</v>
      </c>
      <c r="I26" s="73">
        <v>6</v>
      </c>
      <c r="J26" s="74">
        <v>8262.69835148002</v>
      </c>
      <c r="K26" s="73">
        <v>2</v>
      </c>
      <c r="L26" s="74">
        <v>10.44</v>
      </c>
      <c r="M26" s="73">
        <v>2</v>
      </c>
      <c r="N26" s="74">
        <v>9512.08700528783</v>
      </c>
      <c r="O26" s="73">
        <v>5</v>
      </c>
      <c r="P26" s="74">
        <v>12862.1819426092</v>
      </c>
      <c r="Q26" s="73">
        <v>4</v>
      </c>
      <c r="R26" s="74">
        <v>7481.61748594714</v>
      </c>
      <c r="S26" s="73">
        <v>2</v>
      </c>
      <c r="T26" s="83">
        <v>381528.828507365</v>
      </c>
      <c r="U26" s="83">
        <v>146902.749724309</v>
      </c>
      <c r="V26" s="83">
        <v>234626.078783055</v>
      </c>
      <c r="W26" s="83">
        <v>404278</v>
      </c>
      <c r="X26" s="83">
        <v>141820</v>
      </c>
      <c r="Y26" s="73">
        <v>262458</v>
      </c>
      <c r="Z26" s="74">
        <v>12857.1739271152</v>
      </c>
      <c r="AA26" s="68">
        <v>3</v>
      </c>
      <c r="AB26" s="65">
        <v>14512.9011029851</v>
      </c>
      <c r="AC26" s="68">
        <v>4</v>
      </c>
      <c r="AD26" s="65">
        <v>11.1</v>
      </c>
      <c r="AE26" s="68">
        <v>5</v>
      </c>
      <c r="AF26" s="65">
        <v>12295.2604361077</v>
      </c>
      <c r="AG26" s="68">
        <v>2</v>
      </c>
      <c r="AH26" s="65">
        <v>30.6</v>
      </c>
      <c r="AI26" s="68">
        <v>3</v>
      </c>
      <c r="AJ26" s="68">
        <v>321051.897812564</v>
      </c>
      <c r="AK26" s="68">
        <v>85348</v>
      </c>
      <c r="AL26" s="68">
        <v>78580</v>
      </c>
      <c r="AM26" s="68"/>
      <c r="AN26" s="91">
        <v>7941.36455143649</v>
      </c>
      <c r="AO26" s="68">
        <v>7</v>
      </c>
      <c r="AP26" s="91">
        <v>2111.1215549696</v>
      </c>
      <c r="AQ26" s="68">
        <v>7</v>
      </c>
      <c r="AR26" s="91">
        <v>1943.71200015831</v>
      </c>
      <c r="AS26" s="68">
        <v>6</v>
      </c>
      <c r="AT26" s="68">
        <v>0</v>
      </c>
      <c r="AU26" s="68"/>
      <c r="AV26" s="91">
        <v>10.5229264101405</v>
      </c>
      <c r="AW26" s="68">
        <v>4</v>
      </c>
      <c r="AX26" s="91">
        <v>13.913291398635</v>
      </c>
      <c r="AY26" s="68">
        <v>2</v>
      </c>
      <c r="AZ26" s="91">
        <v>14.4639617313647</v>
      </c>
      <c r="BA26" s="68">
        <v>2</v>
      </c>
      <c r="BB26" s="68"/>
      <c r="BC26" s="68"/>
      <c r="BD26" s="99"/>
    </row>
    <row r="27" s="54" customFormat="1" ht="27" hidden="1" customHeight="1" spans="1:56">
      <c r="A27" s="68" t="s">
        <v>705</v>
      </c>
      <c r="B27" s="65">
        <v>9283.84337010789</v>
      </c>
      <c r="C27" s="68">
        <v>7</v>
      </c>
      <c r="D27" s="65">
        <v>9.85977245003522</v>
      </c>
      <c r="E27" s="73">
        <v>4</v>
      </c>
      <c r="F27" s="74">
        <v>13031.8142100391</v>
      </c>
      <c r="G27" s="73">
        <v>6</v>
      </c>
      <c r="H27" s="74">
        <v>8.724</v>
      </c>
      <c r="I27" s="73">
        <v>5</v>
      </c>
      <c r="J27" s="74">
        <v>6847.35894114479</v>
      </c>
      <c r="K27" s="73">
        <v>8</v>
      </c>
      <c r="L27" s="74">
        <v>9.9841</v>
      </c>
      <c r="M27" s="73">
        <v>6</v>
      </c>
      <c r="N27" s="74">
        <v>8450.63043829827</v>
      </c>
      <c r="O27" s="73">
        <v>7</v>
      </c>
      <c r="P27" s="74">
        <v>11986.1430871188</v>
      </c>
      <c r="Q27" s="73">
        <v>6</v>
      </c>
      <c r="R27" s="74">
        <v>6225.77167167326</v>
      </c>
      <c r="S27" s="73">
        <v>8</v>
      </c>
      <c r="T27" s="83">
        <v>1115105.44677534</v>
      </c>
      <c r="U27" s="83">
        <v>439317.116801755</v>
      </c>
      <c r="V27" s="83">
        <v>675788.329973589</v>
      </c>
      <c r="W27" s="83">
        <v>1180069</v>
      </c>
      <c r="X27" s="83">
        <v>424117</v>
      </c>
      <c r="Y27" s="73">
        <v>755952</v>
      </c>
      <c r="Z27" s="74">
        <v>9341.05026690637</v>
      </c>
      <c r="AA27" s="68">
        <v>8</v>
      </c>
      <c r="AB27" s="65">
        <v>14658.9320800248</v>
      </c>
      <c r="AC27" s="68">
        <v>3</v>
      </c>
      <c r="AD27" s="65">
        <v>5.5</v>
      </c>
      <c r="AE27" s="68">
        <v>8</v>
      </c>
      <c r="AF27" s="65">
        <v>6773.74844968661</v>
      </c>
      <c r="AG27" s="68">
        <v>8</v>
      </c>
      <c r="AH27" s="65">
        <v>27.9</v>
      </c>
      <c r="AI27" s="68">
        <v>4</v>
      </c>
      <c r="AJ27" s="68">
        <v>591271.808252548</v>
      </c>
      <c r="AK27" s="68">
        <v>110033</v>
      </c>
      <c r="AL27" s="68">
        <v>114539.6</v>
      </c>
      <c r="AM27" s="68"/>
      <c r="AN27" s="91">
        <v>5010.48505004833</v>
      </c>
      <c r="AO27" s="68">
        <v>8</v>
      </c>
      <c r="AP27" s="91">
        <v>932.42852748441</v>
      </c>
      <c r="AQ27" s="68">
        <v>8</v>
      </c>
      <c r="AR27" s="91">
        <v>970.617819805452</v>
      </c>
      <c r="AS27" s="68">
        <v>8</v>
      </c>
      <c r="AT27" s="68">
        <v>0</v>
      </c>
      <c r="AU27" s="68"/>
      <c r="AV27" s="91">
        <v>9.93674260828243</v>
      </c>
      <c r="AW27" s="68">
        <v>6</v>
      </c>
      <c r="AX27" s="91">
        <v>-1.10289953562125</v>
      </c>
      <c r="AY27" s="68">
        <v>7</v>
      </c>
      <c r="AZ27" s="91">
        <v>14.1708940269247</v>
      </c>
      <c r="BA27" s="68">
        <v>3</v>
      </c>
      <c r="BB27" s="68"/>
      <c r="BC27" s="68"/>
      <c r="BD27" s="99"/>
    </row>
    <row r="28" s="53" customFormat="1" ht="27" hidden="1" customHeight="1" spans="1:56">
      <c r="A28" s="64" t="s">
        <v>618</v>
      </c>
      <c r="B28" s="75">
        <v>9029.49114458978</v>
      </c>
      <c r="C28" s="64">
        <v>9</v>
      </c>
      <c r="D28" s="75">
        <v>10.2771268269391</v>
      </c>
      <c r="E28" s="64">
        <v>3</v>
      </c>
      <c r="F28" s="75">
        <v>12161.538</v>
      </c>
      <c r="G28" s="64">
        <v>8</v>
      </c>
      <c r="H28" s="75">
        <v>9.17</v>
      </c>
      <c r="I28" s="64">
        <v>3</v>
      </c>
      <c r="J28" s="75">
        <v>6131.661</v>
      </c>
      <c r="K28" s="64">
        <v>8</v>
      </c>
      <c r="L28" s="75">
        <v>10.9</v>
      </c>
      <c r="M28" s="64">
        <v>1</v>
      </c>
      <c r="N28" s="75">
        <v>8188.15115908077</v>
      </c>
      <c r="O28" s="64">
        <v>10</v>
      </c>
      <c r="P28" s="75">
        <v>11140</v>
      </c>
      <c r="Q28" s="64">
        <v>8</v>
      </c>
      <c r="R28" s="75">
        <v>5529</v>
      </c>
      <c r="S28" s="64">
        <v>9</v>
      </c>
      <c r="T28" s="80">
        <v>3135479.47551466</v>
      </c>
      <c r="U28" s="80">
        <v>1506844.49150272</v>
      </c>
      <c r="V28" s="80">
        <v>1628634.98401195</v>
      </c>
      <c r="W28" s="80">
        <v>3164467</v>
      </c>
      <c r="X28" s="80">
        <v>1424010</v>
      </c>
      <c r="Y28" s="64">
        <v>1740457</v>
      </c>
      <c r="Z28" s="75">
        <v>10844.6699561306</v>
      </c>
      <c r="AA28" s="64"/>
      <c r="AB28" s="75">
        <v>12966.8662280854</v>
      </c>
      <c r="AC28" s="64"/>
      <c r="AD28" s="75">
        <v>18.6299938462953</v>
      </c>
      <c r="AE28" s="64"/>
      <c r="AF28" s="75">
        <v>9254.40295265349</v>
      </c>
      <c r="AG28" s="64"/>
      <c r="AH28" s="75">
        <v>36.9311457071238</v>
      </c>
      <c r="AI28" s="64"/>
      <c r="AJ28" s="64">
        <v>239491.20657724</v>
      </c>
      <c r="AK28" s="64">
        <v>1058317</v>
      </c>
      <c r="AL28" s="64">
        <v>946530</v>
      </c>
      <c r="AM28" s="64">
        <v>3955</v>
      </c>
      <c r="AN28" s="92">
        <v>756.813727484725</v>
      </c>
      <c r="AO28" s="64"/>
      <c r="AP28" s="92">
        <v>3344.3767939435</v>
      </c>
      <c r="AQ28" s="64"/>
      <c r="AR28" s="92">
        <v>2991.11983155457</v>
      </c>
      <c r="AS28" s="64"/>
      <c r="AT28" s="92">
        <v>12.4981552975588</v>
      </c>
      <c r="AU28" s="64"/>
      <c r="AV28" s="92">
        <v>10.2049709449057</v>
      </c>
      <c r="AW28" s="64"/>
      <c r="AX28" s="92">
        <v>9.3</v>
      </c>
      <c r="AY28" s="64"/>
      <c r="AZ28" s="92">
        <v>16.8</v>
      </c>
      <c r="BA28" s="64"/>
      <c r="BB28" s="64">
        <v>7.8</v>
      </c>
      <c r="BC28" s="64"/>
      <c r="BD28" s="98"/>
    </row>
    <row r="29" s="54" customFormat="1" ht="27" hidden="1" customHeight="1" spans="1:56">
      <c r="A29" s="68" t="s">
        <v>706</v>
      </c>
      <c r="B29" s="65">
        <v>14156.5863132879</v>
      </c>
      <c r="C29" s="68">
        <v>1</v>
      </c>
      <c r="D29" s="65">
        <v>8.80964860825502</v>
      </c>
      <c r="E29" s="68">
        <v>8</v>
      </c>
      <c r="F29" s="65">
        <v>14616.115</v>
      </c>
      <c r="G29" s="68">
        <v>1</v>
      </c>
      <c r="H29" s="65">
        <v>8.67</v>
      </c>
      <c r="I29" s="68">
        <v>8</v>
      </c>
      <c r="J29" s="65">
        <v>6728.232</v>
      </c>
      <c r="K29" s="68">
        <v>1</v>
      </c>
      <c r="L29" s="65">
        <v>10.48</v>
      </c>
      <c r="M29" s="68">
        <v>7</v>
      </c>
      <c r="N29" s="65">
        <v>13010.4145122787</v>
      </c>
      <c r="O29" s="68">
        <v>1</v>
      </c>
      <c r="P29" s="65">
        <v>13450</v>
      </c>
      <c r="Q29" s="68">
        <v>1</v>
      </c>
      <c r="R29" s="65">
        <v>6090</v>
      </c>
      <c r="S29" s="68">
        <v>1</v>
      </c>
      <c r="T29" s="79">
        <v>219732.54758883</v>
      </c>
      <c r="U29" s="79">
        <v>206931.469147201</v>
      </c>
      <c r="V29" s="79">
        <v>12801.0784416297</v>
      </c>
      <c r="W29" s="79">
        <v>209236</v>
      </c>
      <c r="X29" s="79">
        <v>195556</v>
      </c>
      <c r="Y29" s="68">
        <v>13680</v>
      </c>
      <c r="Z29" s="65">
        <v>13250.4327360308</v>
      </c>
      <c r="AA29" s="68">
        <v>2</v>
      </c>
      <c r="AB29" s="65">
        <v>15648.0042124542</v>
      </c>
      <c r="AC29" s="68">
        <v>1</v>
      </c>
      <c r="AD29" s="65">
        <v>-6.31107425739921</v>
      </c>
      <c r="AE29" s="68">
        <v>8</v>
      </c>
      <c r="AF29" s="65">
        <v>10589.7131707317</v>
      </c>
      <c r="AG29" s="68">
        <v>3</v>
      </c>
      <c r="AH29" s="65">
        <v>39.6609031006428</v>
      </c>
      <c r="AI29" s="68">
        <v>4</v>
      </c>
      <c r="AJ29" s="68">
        <v>15938.991013121</v>
      </c>
      <c r="AK29" s="68">
        <v>42418</v>
      </c>
      <c r="AL29" s="68">
        <v>155657</v>
      </c>
      <c r="AM29" s="68"/>
      <c r="AN29" s="91">
        <v>761.770967382334</v>
      </c>
      <c r="AO29" s="68">
        <v>4</v>
      </c>
      <c r="AP29" s="91">
        <v>2027.28020034793</v>
      </c>
      <c r="AQ29" s="68">
        <v>4</v>
      </c>
      <c r="AR29" s="91">
        <v>7439.30298801353</v>
      </c>
      <c r="AS29" s="68">
        <v>2</v>
      </c>
      <c r="AT29" s="91">
        <v>0</v>
      </c>
      <c r="AU29" s="68"/>
      <c r="AV29" s="91">
        <v>8.32244036454837</v>
      </c>
      <c r="AW29" s="68">
        <v>9</v>
      </c>
      <c r="AX29" s="91">
        <v>8.7</v>
      </c>
      <c r="AY29" s="68">
        <v>7</v>
      </c>
      <c r="AZ29" s="91">
        <v>20.2</v>
      </c>
      <c r="BA29" s="68">
        <v>8</v>
      </c>
      <c r="BB29" s="68"/>
      <c r="BC29" s="68"/>
      <c r="BD29" s="99"/>
    </row>
    <row r="30" s="54" customFormat="1" ht="27" hidden="1" customHeight="1" spans="1:56">
      <c r="A30" s="68" t="s">
        <v>707</v>
      </c>
      <c r="B30" s="65">
        <v>10938.2202327629</v>
      </c>
      <c r="C30" s="68">
        <v>3</v>
      </c>
      <c r="D30" s="65">
        <v>9.06211101816375</v>
      </c>
      <c r="E30" s="68">
        <v>7</v>
      </c>
      <c r="F30" s="65">
        <v>11584.005</v>
      </c>
      <c r="G30" s="68">
        <v>5</v>
      </c>
      <c r="H30" s="65">
        <v>8.77</v>
      </c>
      <c r="I30" s="68">
        <v>7</v>
      </c>
      <c r="J30" s="65">
        <v>5586.256</v>
      </c>
      <c r="K30" s="68">
        <v>8</v>
      </c>
      <c r="L30" s="65">
        <v>11.28</v>
      </c>
      <c r="M30" s="68">
        <v>1</v>
      </c>
      <c r="N30" s="65">
        <v>10029.3494511043</v>
      </c>
      <c r="O30" s="68">
        <v>3</v>
      </c>
      <c r="P30" s="65">
        <v>10650</v>
      </c>
      <c r="Q30" s="68">
        <v>5</v>
      </c>
      <c r="R30" s="65">
        <v>5020</v>
      </c>
      <c r="S30" s="68">
        <v>8</v>
      </c>
      <c r="T30" s="79">
        <v>172278.202869252</v>
      </c>
      <c r="U30" s="79">
        <v>153728.803896414</v>
      </c>
      <c r="V30" s="79">
        <v>18549.3989728381</v>
      </c>
      <c r="W30" s="79">
        <v>165101</v>
      </c>
      <c r="X30" s="79">
        <v>145278</v>
      </c>
      <c r="Y30" s="68">
        <v>19823</v>
      </c>
      <c r="Z30" s="65">
        <v>12583.4533128363</v>
      </c>
      <c r="AA30" s="68">
        <v>3</v>
      </c>
      <c r="AB30" s="65">
        <v>13185.3849411765</v>
      </c>
      <c r="AC30" s="68">
        <v>5</v>
      </c>
      <c r="AD30" s="65">
        <v>34.5149166590882</v>
      </c>
      <c r="AE30" s="68">
        <v>1</v>
      </c>
      <c r="AF30" s="65">
        <v>11924.3333333333</v>
      </c>
      <c r="AG30" s="68">
        <v>2</v>
      </c>
      <c r="AH30" s="65">
        <v>148.964677911126</v>
      </c>
      <c r="AI30" s="68">
        <v>1</v>
      </c>
      <c r="AJ30" s="68">
        <v>11894.6534733579</v>
      </c>
      <c r="AK30" s="68">
        <v>50674</v>
      </c>
      <c r="AL30" s="68">
        <v>329682</v>
      </c>
      <c r="AM30" s="68"/>
      <c r="AN30" s="91">
        <v>720.447088349427</v>
      </c>
      <c r="AO30" s="68">
        <v>5</v>
      </c>
      <c r="AP30" s="91">
        <v>3069.27274819656</v>
      </c>
      <c r="AQ30" s="68">
        <v>2</v>
      </c>
      <c r="AR30" s="91">
        <v>19968.5041277763</v>
      </c>
      <c r="AS30" s="68">
        <v>1</v>
      </c>
      <c r="AT30" s="91">
        <v>0</v>
      </c>
      <c r="AU30" s="68"/>
      <c r="AV30" s="91">
        <v>9.21233594149425</v>
      </c>
      <c r="AW30" s="68">
        <v>6</v>
      </c>
      <c r="AX30" s="91">
        <v>26.8</v>
      </c>
      <c r="AY30" s="68">
        <v>1</v>
      </c>
      <c r="AZ30" s="91">
        <v>20.9</v>
      </c>
      <c r="BA30" s="68">
        <v>5</v>
      </c>
      <c r="BB30" s="68"/>
      <c r="BC30" s="68"/>
      <c r="BD30" s="99"/>
    </row>
    <row r="31" s="54" customFormat="1" ht="27" hidden="1" customHeight="1" spans="1:56">
      <c r="A31" s="68" t="s">
        <v>708</v>
      </c>
      <c r="B31" s="65">
        <v>10316.9308954398</v>
      </c>
      <c r="C31" s="68">
        <v>4</v>
      </c>
      <c r="D31" s="65">
        <v>9.98993420559957</v>
      </c>
      <c r="E31" s="68">
        <v>5</v>
      </c>
      <c r="F31" s="65">
        <v>12390.488</v>
      </c>
      <c r="G31" s="68">
        <v>3</v>
      </c>
      <c r="H31" s="65">
        <v>9.36</v>
      </c>
      <c r="I31" s="68">
        <v>3</v>
      </c>
      <c r="J31" s="65">
        <v>5955.2715</v>
      </c>
      <c r="K31" s="68">
        <v>5</v>
      </c>
      <c r="L31" s="65">
        <v>10.59</v>
      </c>
      <c r="M31" s="68">
        <v>6</v>
      </c>
      <c r="N31" s="65">
        <v>9379.88641411017</v>
      </c>
      <c r="O31" s="68">
        <v>4</v>
      </c>
      <c r="P31" s="65">
        <v>11330</v>
      </c>
      <c r="Q31" s="68">
        <v>3</v>
      </c>
      <c r="R31" s="65">
        <v>5385</v>
      </c>
      <c r="S31" s="68">
        <v>5</v>
      </c>
      <c r="T31" s="79">
        <v>354723.882117155</v>
      </c>
      <c r="U31" s="79">
        <v>240424.662204163</v>
      </c>
      <c r="V31" s="79">
        <v>114299.219912993</v>
      </c>
      <c r="W31" s="79">
        <v>349355</v>
      </c>
      <c r="X31" s="79">
        <v>227208</v>
      </c>
      <c r="Y31" s="68">
        <v>122147</v>
      </c>
      <c r="Z31" s="65">
        <v>9809.97052322163</v>
      </c>
      <c r="AA31" s="68">
        <v>7</v>
      </c>
      <c r="AB31" s="65">
        <v>11481.7135424837</v>
      </c>
      <c r="AC31" s="68">
        <v>7</v>
      </c>
      <c r="AD31" s="65">
        <v>25.2076887060189</v>
      </c>
      <c r="AE31" s="68">
        <v>4</v>
      </c>
      <c r="AF31" s="65">
        <v>8443.64209401709</v>
      </c>
      <c r="AG31" s="68">
        <v>7</v>
      </c>
      <c r="AH31" s="65">
        <v>27.4786561559604</v>
      </c>
      <c r="AI31" s="68">
        <v>6</v>
      </c>
      <c r="AJ31" s="68">
        <v>29134.117541799</v>
      </c>
      <c r="AK31" s="68">
        <v>63628</v>
      </c>
      <c r="AL31" s="68">
        <v>77883</v>
      </c>
      <c r="AM31" s="68"/>
      <c r="AN31" s="91">
        <v>833.940190974768</v>
      </c>
      <c r="AO31" s="68">
        <v>2</v>
      </c>
      <c r="AP31" s="91">
        <v>1821.29925147772</v>
      </c>
      <c r="AQ31" s="68">
        <v>5</v>
      </c>
      <c r="AR31" s="91">
        <v>2229.33692089708</v>
      </c>
      <c r="AS31" s="68">
        <v>3</v>
      </c>
      <c r="AT31" s="91">
        <v>0</v>
      </c>
      <c r="AU31" s="68"/>
      <c r="AV31" s="91">
        <v>11.7166993535581</v>
      </c>
      <c r="AW31" s="68">
        <v>1</v>
      </c>
      <c r="AX31" s="91">
        <v>9.1</v>
      </c>
      <c r="AY31" s="68">
        <v>6</v>
      </c>
      <c r="AZ31" s="91">
        <v>21.4</v>
      </c>
      <c r="BA31" s="68">
        <v>4</v>
      </c>
      <c r="BB31" s="68"/>
      <c r="BC31" s="68"/>
      <c r="BD31" s="99"/>
    </row>
    <row r="32" s="54" customFormat="1" ht="27" hidden="1" customHeight="1" spans="1:56">
      <c r="A32" s="68" t="s">
        <v>709</v>
      </c>
      <c r="B32" s="65">
        <v>8320.11735618411</v>
      </c>
      <c r="C32" s="68">
        <v>5</v>
      </c>
      <c r="D32" s="65">
        <v>10.5265879653561</v>
      </c>
      <c r="E32" s="68">
        <v>2</v>
      </c>
      <c r="F32" s="65">
        <v>12259.52</v>
      </c>
      <c r="G32" s="68">
        <v>4</v>
      </c>
      <c r="H32" s="65">
        <v>9.46</v>
      </c>
      <c r="I32" s="68">
        <v>2</v>
      </c>
      <c r="J32" s="65">
        <v>5811.225</v>
      </c>
      <c r="K32" s="68">
        <v>7</v>
      </c>
      <c r="L32" s="65">
        <v>10.69</v>
      </c>
      <c r="M32" s="68">
        <v>5</v>
      </c>
      <c r="N32" s="65">
        <v>7527.70668971705</v>
      </c>
      <c r="O32" s="68">
        <v>5</v>
      </c>
      <c r="P32" s="65">
        <v>11200</v>
      </c>
      <c r="Q32" s="68">
        <v>4</v>
      </c>
      <c r="R32" s="65">
        <v>5250</v>
      </c>
      <c r="S32" s="68">
        <v>7</v>
      </c>
      <c r="T32" s="79">
        <v>214052.639833614</v>
      </c>
      <c r="U32" s="79">
        <v>83283.2604432001</v>
      </c>
      <c r="V32" s="79">
        <v>130769.379390414</v>
      </c>
      <c r="W32" s="79">
        <v>218453</v>
      </c>
      <c r="X32" s="79">
        <v>78705</v>
      </c>
      <c r="Y32" s="68">
        <v>139748</v>
      </c>
      <c r="Z32" s="65">
        <v>10668.8373907371</v>
      </c>
      <c r="AA32" s="68">
        <v>6</v>
      </c>
      <c r="AB32" s="65">
        <v>12025.5237606838</v>
      </c>
      <c r="AC32" s="68">
        <v>6</v>
      </c>
      <c r="AD32" s="65">
        <v>26.1387892676661</v>
      </c>
      <c r="AE32" s="68">
        <v>3</v>
      </c>
      <c r="AF32" s="65">
        <v>9761.7956462585</v>
      </c>
      <c r="AG32" s="68">
        <v>5</v>
      </c>
      <c r="AH32" s="65">
        <v>32.0058748095933</v>
      </c>
      <c r="AI32" s="68">
        <v>5</v>
      </c>
      <c r="AJ32" s="68">
        <v>16864.3147923038</v>
      </c>
      <c r="AK32" s="68">
        <v>54412</v>
      </c>
      <c r="AL32" s="68">
        <v>17580</v>
      </c>
      <c r="AM32" s="68"/>
      <c r="AN32" s="91">
        <v>771.988244258665</v>
      </c>
      <c r="AO32" s="68">
        <v>3</v>
      </c>
      <c r="AP32" s="91">
        <v>2490.78749204634</v>
      </c>
      <c r="AQ32" s="68">
        <v>3</v>
      </c>
      <c r="AR32" s="91">
        <v>804.749763106938</v>
      </c>
      <c r="AS32" s="68">
        <v>7</v>
      </c>
      <c r="AT32" s="91">
        <v>0</v>
      </c>
      <c r="AU32" s="68"/>
      <c r="AV32" s="91">
        <v>11.3549616584302</v>
      </c>
      <c r="AW32" s="68">
        <v>2</v>
      </c>
      <c r="AX32" s="91">
        <v>15</v>
      </c>
      <c r="AY32" s="68">
        <v>4</v>
      </c>
      <c r="AZ32" s="91">
        <v>20.4</v>
      </c>
      <c r="BA32" s="68">
        <v>7</v>
      </c>
      <c r="BB32" s="68"/>
      <c r="BC32" s="68"/>
      <c r="BD32" s="99"/>
    </row>
    <row r="33" s="54" customFormat="1" ht="27" hidden="1" customHeight="1" spans="1:56">
      <c r="A33" s="68" t="s">
        <v>710</v>
      </c>
      <c r="B33" s="65">
        <v>7607.38156262685</v>
      </c>
      <c r="C33" s="68">
        <v>8</v>
      </c>
      <c r="D33" s="65">
        <v>10.5265621350974</v>
      </c>
      <c r="E33" s="68">
        <v>3</v>
      </c>
      <c r="F33" s="65">
        <v>10832.64</v>
      </c>
      <c r="G33" s="68">
        <v>8</v>
      </c>
      <c r="H33" s="65">
        <v>9.2</v>
      </c>
      <c r="I33" s="68">
        <v>5</v>
      </c>
      <c r="J33" s="65">
        <v>6164.928</v>
      </c>
      <c r="K33" s="68">
        <v>4</v>
      </c>
      <c r="L33" s="65">
        <v>10.88</v>
      </c>
      <c r="M33" s="68">
        <v>3</v>
      </c>
      <c r="N33" s="65">
        <v>6882.8536920639</v>
      </c>
      <c r="O33" s="68">
        <v>8</v>
      </c>
      <c r="P33" s="65">
        <v>9920</v>
      </c>
      <c r="Q33" s="68">
        <v>8</v>
      </c>
      <c r="R33" s="65">
        <v>5560</v>
      </c>
      <c r="S33" s="68">
        <v>4</v>
      </c>
      <c r="T33" s="79">
        <v>900643.63717626</v>
      </c>
      <c r="U33" s="79">
        <v>278324.074643444</v>
      </c>
      <c r="V33" s="79">
        <v>622319.562532816</v>
      </c>
      <c r="W33" s="79">
        <v>928072</v>
      </c>
      <c r="X33" s="79">
        <v>263024</v>
      </c>
      <c r="Y33" s="68">
        <v>665048</v>
      </c>
      <c r="Z33" s="65">
        <v>7678.11315306556</v>
      </c>
      <c r="AA33" s="68">
        <v>8</v>
      </c>
      <c r="AB33" s="65">
        <v>9649.74593886463</v>
      </c>
      <c r="AC33" s="68">
        <v>8</v>
      </c>
      <c r="AD33" s="65">
        <v>17.1195735108846</v>
      </c>
      <c r="AE33" s="68">
        <v>6</v>
      </c>
      <c r="AF33" s="65">
        <v>6864.10370364011</v>
      </c>
      <c r="AG33" s="68">
        <v>8</v>
      </c>
      <c r="AH33" s="65">
        <v>9.79510729760156</v>
      </c>
      <c r="AI33" s="68">
        <v>8</v>
      </c>
      <c r="AJ33" s="68">
        <v>44934.5725100614</v>
      </c>
      <c r="AK33" s="68">
        <v>92719</v>
      </c>
      <c r="AL33" s="68">
        <v>78998</v>
      </c>
      <c r="AM33" s="68">
        <v>416</v>
      </c>
      <c r="AN33" s="91">
        <v>484.171190490193</v>
      </c>
      <c r="AO33" s="68">
        <v>7</v>
      </c>
      <c r="AP33" s="91">
        <v>999.049642700135</v>
      </c>
      <c r="AQ33" s="68">
        <v>7</v>
      </c>
      <c r="AR33" s="91">
        <v>851.205509917334</v>
      </c>
      <c r="AS33" s="68">
        <v>6</v>
      </c>
      <c r="AT33" s="91">
        <v>4.48241084743425</v>
      </c>
      <c r="AU33" s="68"/>
      <c r="AV33" s="91">
        <v>9.05035302863078</v>
      </c>
      <c r="AW33" s="68">
        <v>7</v>
      </c>
      <c r="AX33" s="91">
        <v>4.4</v>
      </c>
      <c r="AY33" s="68">
        <v>8</v>
      </c>
      <c r="AZ33" s="91">
        <v>20.9</v>
      </c>
      <c r="BA33" s="68">
        <v>5</v>
      </c>
      <c r="BB33" s="68">
        <v>40.1</v>
      </c>
      <c r="BC33" s="68"/>
      <c r="BD33" s="99"/>
    </row>
    <row r="34" s="54" customFormat="1" ht="27" hidden="1" customHeight="1" spans="1:56">
      <c r="A34" s="68" t="s">
        <v>711</v>
      </c>
      <c r="B34" s="65">
        <v>7915.36134755956</v>
      </c>
      <c r="C34" s="68">
        <v>6</v>
      </c>
      <c r="D34" s="65">
        <v>10.4660331151006</v>
      </c>
      <c r="E34" s="68">
        <v>4</v>
      </c>
      <c r="F34" s="65">
        <v>10865.907</v>
      </c>
      <c r="G34" s="68">
        <v>7</v>
      </c>
      <c r="H34" s="65">
        <v>9.26</v>
      </c>
      <c r="I34" s="68">
        <v>4</v>
      </c>
      <c r="J34" s="65">
        <v>6198.192</v>
      </c>
      <c r="K34" s="68">
        <v>3</v>
      </c>
      <c r="L34" s="65">
        <v>10.88</v>
      </c>
      <c r="M34" s="68">
        <v>3</v>
      </c>
      <c r="N34" s="65">
        <v>7165.42553792269</v>
      </c>
      <c r="O34" s="68">
        <v>6</v>
      </c>
      <c r="P34" s="65">
        <v>9945</v>
      </c>
      <c r="Q34" s="68">
        <v>7</v>
      </c>
      <c r="R34" s="65">
        <v>5590</v>
      </c>
      <c r="S34" s="68">
        <v>2</v>
      </c>
      <c r="T34" s="79">
        <v>536948.655660108</v>
      </c>
      <c r="U34" s="79">
        <v>197533.862438656</v>
      </c>
      <c r="V34" s="79">
        <v>339414.793221452</v>
      </c>
      <c r="W34" s="79">
        <v>549394</v>
      </c>
      <c r="X34" s="79">
        <v>186675</v>
      </c>
      <c r="Y34" s="68">
        <v>362719</v>
      </c>
      <c r="Z34" s="65">
        <v>10938.7153321706</v>
      </c>
      <c r="AA34" s="68">
        <v>4</v>
      </c>
      <c r="AB34" s="65">
        <v>13504.7991266376</v>
      </c>
      <c r="AC34" s="68">
        <v>4</v>
      </c>
      <c r="AD34" s="65">
        <v>32.5801713865663</v>
      </c>
      <c r="AE34" s="68">
        <v>2</v>
      </c>
      <c r="AF34" s="65">
        <v>10064.2611819728</v>
      </c>
      <c r="AG34" s="68">
        <v>4</v>
      </c>
      <c r="AH34" s="65">
        <v>23.3222140557421</v>
      </c>
      <c r="AI34" s="68">
        <v>7</v>
      </c>
      <c r="AJ34" s="68">
        <v>26744.4720893434</v>
      </c>
      <c r="AK34" s="68">
        <v>63229</v>
      </c>
      <c r="AL34" s="68">
        <v>59056</v>
      </c>
      <c r="AM34" s="68">
        <v>326</v>
      </c>
      <c r="AN34" s="91">
        <v>486.799493429913</v>
      </c>
      <c r="AO34" s="68">
        <v>6</v>
      </c>
      <c r="AP34" s="91">
        <v>1150.88624921277</v>
      </c>
      <c r="AQ34" s="68">
        <v>6</v>
      </c>
      <c r="AR34" s="91">
        <v>1074.92983177829</v>
      </c>
      <c r="AS34" s="68">
        <v>5</v>
      </c>
      <c r="AT34" s="91">
        <v>5.93381070779805</v>
      </c>
      <c r="AU34" s="68"/>
      <c r="AV34" s="91">
        <v>8.94817665053904</v>
      </c>
      <c r="AW34" s="68">
        <v>8</v>
      </c>
      <c r="AX34" s="91">
        <v>0.4</v>
      </c>
      <c r="AY34" s="68">
        <v>9</v>
      </c>
      <c r="AZ34" s="91">
        <v>25.4</v>
      </c>
      <c r="BA34" s="68">
        <v>1</v>
      </c>
      <c r="BB34" s="68">
        <v>32</v>
      </c>
      <c r="BC34" s="68"/>
      <c r="BD34" s="99"/>
    </row>
    <row r="35" s="54" customFormat="1" ht="27" hidden="1" customHeight="1" spans="1:56">
      <c r="A35" s="68" t="s">
        <v>712</v>
      </c>
      <c r="B35" s="65">
        <v>7643.36344571433</v>
      </c>
      <c r="C35" s="68">
        <v>7</v>
      </c>
      <c r="D35" s="65">
        <v>10.6978177591209</v>
      </c>
      <c r="E35" s="68">
        <v>1</v>
      </c>
      <c r="F35" s="65">
        <v>10914.54</v>
      </c>
      <c r="G35" s="68">
        <v>6</v>
      </c>
      <c r="H35" s="65">
        <v>9.2</v>
      </c>
      <c r="I35" s="68">
        <v>5</v>
      </c>
      <c r="J35" s="65">
        <v>6203.51478</v>
      </c>
      <c r="K35" s="68">
        <v>2</v>
      </c>
      <c r="L35" s="65">
        <v>11.1741</v>
      </c>
      <c r="M35" s="68">
        <v>2</v>
      </c>
      <c r="N35" s="65">
        <v>6904.71013832119</v>
      </c>
      <c r="O35" s="68">
        <v>7</v>
      </c>
      <c r="P35" s="65">
        <v>9995</v>
      </c>
      <c r="Q35" s="68">
        <v>6</v>
      </c>
      <c r="R35" s="65">
        <v>5580</v>
      </c>
      <c r="S35" s="68">
        <v>3</v>
      </c>
      <c r="T35" s="79">
        <v>525422.217234992</v>
      </c>
      <c r="U35" s="79">
        <v>160586.802891806</v>
      </c>
      <c r="V35" s="79">
        <v>364835.414343186</v>
      </c>
      <c r="W35" s="79">
        <v>541644</v>
      </c>
      <c r="X35" s="79">
        <v>151759</v>
      </c>
      <c r="Y35" s="68">
        <v>389885</v>
      </c>
      <c r="Z35" s="65">
        <v>10739.125025641</v>
      </c>
      <c r="AA35" s="68">
        <v>5</v>
      </c>
      <c r="AB35" s="65">
        <v>14411.5515151515</v>
      </c>
      <c r="AC35" s="68">
        <v>2</v>
      </c>
      <c r="AD35" s="65">
        <v>10.6602254865871</v>
      </c>
      <c r="AE35" s="68">
        <v>7</v>
      </c>
      <c r="AF35" s="65">
        <v>9489.74281786942</v>
      </c>
      <c r="AG35" s="68">
        <v>6</v>
      </c>
      <c r="AH35" s="65">
        <v>50.2295315716487</v>
      </c>
      <c r="AI35" s="68">
        <v>2</v>
      </c>
      <c r="AJ35" s="68">
        <v>22968.3709085589</v>
      </c>
      <c r="AK35" s="68">
        <v>50980</v>
      </c>
      <c r="AL35" s="68">
        <v>33010</v>
      </c>
      <c r="AM35" s="68">
        <v>222</v>
      </c>
      <c r="AN35" s="91">
        <v>424.049207755628</v>
      </c>
      <c r="AO35" s="68">
        <v>8</v>
      </c>
      <c r="AP35" s="91">
        <v>941.208616729808</v>
      </c>
      <c r="AQ35" s="68">
        <v>8</v>
      </c>
      <c r="AR35" s="91">
        <v>609.440887372518</v>
      </c>
      <c r="AS35" s="68">
        <v>8</v>
      </c>
      <c r="AT35" s="91">
        <v>4.09863305049073</v>
      </c>
      <c r="AU35" s="68"/>
      <c r="AV35" s="91">
        <v>10.4121747543797</v>
      </c>
      <c r="AW35" s="68">
        <v>4</v>
      </c>
      <c r="AX35" s="91">
        <v>21.5</v>
      </c>
      <c r="AY35" s="68">
        <v>2</v>
      </c>
      <c r="AZ35" s="91">
        <v>24.5</v>
      </c>
      <c r="BA35" s="68">
        <v>2</v>
      </c>
      <c r="BB35" s="68">
        <v>128.9</v>
      </c>
      <c r="BC35" s="68"/>
      <c r="BD35" s="99"/>
    </row>
    <row r="36" s="54" customFormat="1" ht="27" hidden="1" customHeight="1" spans="1:56">
      <c r="A36" s="68" t="s">
        <v>696</v>
      </c>
      <c r="B36" s="65">
        <v>13031.203931263</v>
      </c>
      <c r="C36" s="68">
        <v>2</v>
      </c>
      <c r="D36" s="65">
        <v>9.81262149084054</v>
      </c>
      <c r="E36" s="68">
        <v>6</v>
      </c>
      <c r="F36" s="65">
        <v>14009.005216</v>
      </c>
      <c r="G36" s="68">
        <v>2</v>
      </c>
      <c r="H36" s="65">
        <v>9.57376</v>
      </c>
      <c r="I36" s="68">
        <v>1</v>
      </c>
      <c r="J36" s="65">
        <v>5938.444</v>
      </c>
      <c r="K36" s="68">
        <v>6</v>
      </c>
      <c r="L36" s="65">
        <v>10.38</v>
      </c>
      <c r="M36" s="68">
        <v>8</v>
      </c>
      <c r="N36" s="65">
        <v>11866.7633595743</v>
      </c>
      <c r="O36" s="68">
        <v>2</v>
      </c>
      <c r="P36" s="65">
        <v>12785</v>
      </c>
      <c r="Q36" s="68">
        <v>2</v>
      </c>
      <c r="R36" s="65">
        <v>5380</v>
      </c>
      <c r="S36" s="68">
        <v>6</v>
      </c>
      <c r="T36" s="79">
        <v>211677.693034454</v>
      </c>
      <c r="U36" s="79">
        <v>186031.555837835</v>
      </c>
      <c r="V36" s="79">
        <v>25646.1371966187</v>
      </c>
      <c r="W36" s="79">
        <v>203212</v>
      </c>
      <c r="X36" s="79">
        <v>175805</v>
      </c>
      <c r="Y36" s="68">
        <v>27407</v>
      </c>
      <c r="Z36" s="65">
        <v>13926.8201287001</v>
      </c>
      <c r="AA36" s="68">
        <v>1</v>
      </c>
      <c r="AB36" s="65">
        <v>14018.5744257703</v>
      </c>
      <c r="AC36" s="68">
        <v>3</v>
      </c>
      <c r="AD36" s="65">
        <v>20.1313394754965</v>
      </c>
      <c r="AE36" s="68">
        <v>5</v>
      </c>
      <c r="AF36" s="65">
        <v>12886.9380952381</v>
      </c>
      <c r="AG36" s="68">
        <v>1</v>
      </c>
      <c r="AH36" s="65">
        <v>43.1450303347668</v>
      </c>
      <c r="AI36" s="68">
        <v>3</v>
      </c>
      <c r="AJ36" s="68">
        <v>21539.3275435844</v>
      </c>
      <c r="AK36" s="68">
        <v>64240</v>
      </c>
      <c r="AL36" s="68">
        <v>44954</v>
      </c>
      <c r="AM36" s="68"/>
      <c r="AN36" s="91">
        <v>1059.94368165189</v>
      </c>
      <c r="AO36" s="68">
        <v>1</v>
      </c>
      <c r="AP36" s="91">
        <v>3161.23063598606</v>
      </c>
      <c r="AQ36" s="68">
        <v>1</v>
      </c>
      <c r="AR36" s="91">
        <v>2212.17250949747</v>
      </c>
      <c r="AS36" s="68">
        <v>4</v>
      </c>
      <c r="AT36" s="91">
        <v>0</v>
      </c>
      <c r="AU36" s="68"/>
      <c r="AV36" s="91">
        <v>9.26634526172616</v>
      </c>
      <c r="AW36" s="68">
        <v>5</v>
      </c>
      <c r="AX36" s="91">
        <v>9.8</v>
      </c>
      <c r="AY36" s="68">
        <v>5</v>
      </c>
      <c r="AZ36" s="91">
        <v>22.2</v>
      </c>
      <c r="BA36" s="68">
        <v>3</v>
      </c>
      <c r="BB36" s="68"/>
      <c r="BC36" s="68"/>
      <c r="BD36" s="99"/>
    </row>
    <row r="37" s="53" customFormat="1" ht="27" customHeight="1" spans="1:68">
      <c r="A37" s="64" t="s">
        <v>619</v>
      </c>
      <c r="B37" s="75">
        <v>11373.4973151045</v>
      </c>
      <c r="C37" s="64"/>
      <c r="D37" s="75">
        <v>8.55681316316262</v>
      </c>
      <c r="E37" s="64"/>
      <c r="F37" s="75">
        <v>14184.908</v>
      </c>
      <c r="G37" s="64"/>
      <c r="H37" s="75">
        <v>7.6</v>
      </c>
      <c r="I37" s="64"/>
      <c r="J37" s="75">
        <v>6068.03</v>
      </c>
      <c r="K37" s="64"/>
      <c r="L37" s="75">
        <v>9</v>
      </c>
      <c r="M37" s="64"/>
      <c r="N37" s="75">
        <v>10477</v>
      </c>
      <c r="O37" s="64"/>
      <c r="P37" s="75">
        <v>13183</v>
      </c>
      <c r="Q37" s="64"/>
      <c r="R37" s="75">
        <v>5567</v>
      </c>
      <c r="S37" s="64"/>
      <c r="T37" s="80">
        <v>2241367.2457757</v>
      </c>
      <c r="U37" s="80">
        <v>1465033.80531393</v>
      </c>
      <c r="V37" s="80">
        <v>776333.440461774</v>
      </c>
      <c r="W37" s="80">
        <v>2333896</v>
      </c>
      <c r="X37" s="80">
        <v>1473214</v>
      </c>
      <c r="Y37" s="64">
        <v>860682</v>
      </c>
      <c r="Z37" s="75">
        <v>11490.1630417748</v>
      </c>
      <c r="AA37" s="64"/>
      <c r="AB37" s="75">
        <v>13464.4392554935</v>
      </c>
      <c r="AC37" s="64"/>
      <c r="AD37" s="75">
        <v>0.08</v>
      </c>
      <c r="AE37" s="64"/>
      <c r="AF37" s="75">
        <v>8893.84089629883</v>
      </c>
      <c r="AG37" s="64"/>
      <c r="AH37" s="75">
        <v>19.1</v>
      </c>
      <c r="AI37" s="64"/>
      <c r="AJ37" s="64">
        <v>1641868.4372571</v>
      </c>
      <c r="AK37" s="64">
        <v>545243</v>
      </c>
      <c r="AL37" s="64">
        <v>1819918</v>
      </c>
      <c r="AM37" s="64">
        <v>8338</v>
      </c>
      <c r="AN37" s="92">
        <v>7034.8826051251</v>
      </c>
      <c r="AO37" s="64"/>
      <c r="AP37" s="92">
        <v>2336.19235818563</v>
      </c>
      <c r="AQ37" s="64"/>
      <c r="AR37" s="92">
        <v>7797.76819532661</v>
      </c>
      <c r="AS37" s="64"/>
      <c r="AT37" s="92">
        <v>35.725670723974</v>
      </c>
      <c r="AU37" s="64"/>
      <c r="AV37" s="92">
        <v>-5.0207980614019</v>
      </c>
      <c r="AW37" s="64"/>
      <c r="AX37" s="92">
        <v>-12.3395080981489</v>
      </c>
      <c r="AY37" s="64"/>
      <c r="AZ37" s="92">
        <v>9.01408108093229</v>
      </c>
      <c r="BA37" s="64"/>
      <c r="BB37" s="92">
        <v>-12.3748420336347</v>
      </c>
      <c r="BC37" s="64"/>
      <c r="BD37" s="98"/>
      <c r="BF37" s="53" t="s">
        <v>793</v>
      </c>
      <c r="BG37" s="100">
        <f>SUMPRODUCT(B38:B45,T38:T45)/SUM(T38:T45)</f>
        <v>9885.26519438612</v>
      </c>
      <c r="BH37" s="100">
        <f>SUMPRODUCT(F38:F45,U38:U45)/SUM(U38:U45)</f>
        <v>13284.1661127203</v>
      </c>
      <c r="BI37" s="100">
        <f>SUMPRODUCT(J38:J45,V38:V45)/SUM(V38:V45)</f>
        <v>5408.88460679143</v>
      </c>
      <c r="BJ37" s="102"/>
      <c r="BK37" s="102"/>
      <c r="BL37" s="102"/>
      <c r="BM37" s="102"/>
      <c r="BN37" s="102"/>
      <c r="BO37" s="102"/>
      <c r="BP37" s="102"/>
    </row>
    <row r="38" s="54" customFormat="1" ht="27" customHeight="1" spans="1:61">
      <c r="A38" s="68" t="s">
        <v>642</v>
      </c>
      <c r="B38" s="65">
        <v>12196.2367496039</v>
      </c>
      <c r="C38" s="68">
        <v>4</v>
      </c>
      <c r="D38" s="65">
        <v>8.33936764667843</v>
      </c>
      <c r="E38" s="68">
        <v>5</v>
      </c>
      <c r="F38" s="65">
        <v>14543.841156</v>
      </c>
      <c r="G38" s="68">
        <v>2</v>
      </c>
      <c r="H38" s="65">
        <v>7.6</v>
      </c>
      <c r="I38" s="68">
        <v>4</v>
      </c>
      <c r="J38" s="65">
        <v>6261.313452</v>
      </c>
      <c r="K38" s="68">
        <v>4</v>
      </c>
      <c r="L38" s="65">
        <v>8.6</v>
      </c>
      <c r="M38" s="68">
        <v>4</v>
      </c>
      <c r="N38" s="65">
        <v>11257.4376374236</v>
      </c>
      <c r="O38" s="68">
        <v>4</v>
      </c>
      <c r="P38" s="65">
        <v>13516.581</v>
      </c>
      <c r="Q38" s="68">
        <v>2</v>
      </c>
      <c r="R38" s="65">
        <v>5765.482</v>
      </c>
      <c r="S38" s="68">
        <v>4</v>
      </c>
      <c r="T38" s="79">
        <v>174833.360263249</v>
      </c>
      <c r="U38" s="79">
        <v>125278.492280034</v>
      </c>
      <c r="V38" s="79">
        <v>49554.867983215</v>
      </c>
      <c r="W38" s="79">
        <v>180917</v>
      </c>
      <c r="X38" s="79">
        <v>125978</v>
      </c>
      <c r="Y38" s="68">
        <v>54939</v>
      </c>
      <c r="Z38" s="65">
        <v>9923.65120808812</v>
      </c>
      <c r="AA38" s="68">
        <v>5</v>
      </c>
      <c r="AB38" s="65">
        <v>16239.8738151594</v>
      </c>
      <c r="AC38" s="68">
        <v>1</v>
      </c>
      <c r="AD38" s="65">
        <v>-5.22</v>
      </c>
      <c r="AE38" s="68">
        <v>5</v>
      </c>
      <c r="AF38" s="65">
        <v>6497.9145205809</v>
      </c>
      <c r="AG38" s="68">
        <v>7</v>
      </c>
      <c r="AH38" s="65">
        <v>-20.69</v>
      </c>
      <c r="AI38" s="68">
        <v>6</v>
      </c>
      <c r="AJ38" s="68">
        <v>89509.7207523112</v>
      </c>
      <c r="AK38" s="68">
        <v>19126</v>
      </c>
      <c r="AL38" s="68">
        <v>296995.558202147</v>
      </c>
      <c r="AM38" s="68">
        <v>312</v>
      </c>
      <c r="AN38" s="91">
        <v>4947.55720868195</v>
      </c>
      <c r="AO38" s="68"/>
      <c r="AP38" s="91">
        <v>1057.1698624231</v>
      </c>
      <c r="AQ38" s="68">
        <v>2</v>
      </c>
      <c r="AR38" s="91">
        <v>16416.1222108562</v>
      </c>
      <c r="AS38" s="68">
        <v>1</v>
      </c>
      <c r="AT38" s="91">
        <v>17.2454772077804</v>
      </c>
      <c r="AU38" s="68">
        <v>5</v>
      </c>
      <c r="AV38" s="91">
        <v>-16.8870112531891</v>
      </c>
      <c r="AW38" s="68">
        <v>7</v>
      </c>
      <c r="AX38" s="91">
        <v>-2.93834052270997</v>
      </c>
      <c r="AY38" s="68">
        <v>3</v>
      </c>
      <c r="AZ38" s="91">
        <v>11.6929954275369</v>
      </c>
      <c r="BA38" s="68">
        <v>3</v>
      </c>
      <c r="BB38" s="91">
        <v>-8.23529411764706</v>
      </c>
      <c r="BC38" s="68">
        <v>3</v>
      </c>
      <c r="BD38" s="99"/>
      <c r="BF38" s="54" t="s">
        <v>794</v>
      </c>
      <c r="BG38" s="101">
        <f>SUMPRODUCT(B59:B63,T59:T63)/SUM(T59:T63)</f>
        <v>10207.1995593745</v>
      </c>
      <c r="BH38" s="101">
        <f>SUMPRODUCT(F59:F63,U59:U63)/SUM(U59:U63)</f>
        <v>13994.4871373066</v>
      </c>
      <c r="BI38" s="101">
        <f>SUMPRODUCT(J60:J63,V60:V63)/SUM(V60:V63)</f>
        <v>6040.77587180654</v>
      </c>
    </row>
    <row r="39" s="54" customFormat="1" ht="27" customHeight="1" spans="1:61">
      <c r="A39" s="68" t="s">
        <v>643</v>
      </c>
      <c r="B39" s="65">
        <v>14314.1626246407</v>
      </c>
      <c r="C39" s="68">
        <v>1</v>
      </c>
      <c r="D39" s="65">
        <v>8.39572277593328</v>
      </c>
      <c r="E39" s="68">
        <v>4</v>
      </c>
      <c r="F39" s="65">
        <v>15135.661497</v>
      </c>
      <c r="G39" s="68">
        <v>1</v>
      </c>
      <c r="H39" s="65">
        <v>8.1</v>
      </c>
      <c r="I39" s="68">
        <v>2</v>
      </c>
      <c r="J39" s="65">
        <v>6857.6331375</v>
      </c>
      <c r="K39" s="68">
        <v>1</v>
      </c>
      <c r="L39" s="65">
        <v>9.595</v>
      </c>
      <c r="M39" s="68">
        <v>1</v>
      </c>
      <c r="N39" s="65">
        <v>13205.4681292451</v>
      </c>
      <c r="O39" s="68">
        <v>1</v>
      </c>
      <c r="P39" s="65">
        <v>14001.537</v>
      </c>
      <c r="Q39" s="68">
        <v>1</v>
      </c>
      <c r="R39" s="65">
        <v>6257.25</v>
      </c>
      <c r="S39" s="68">
        <v>1</v>
      </c>
      <c r="T39" s="79">
        <v>584735.304112818</v>
      </c>
      <c r="U39" s="79">
        <v>526707.066941334</v>
      </c>
      <c r="V39" s="79">
        <v>58028.2371714842</v>
      </c>
      <c r="W39" s="79">
        <v>593981</v>
      </c>
      <c r="X39" s="79">
        <v>529648</v>
      </c>
      <c r="Y39" s="68">
        <v>64333</v>
      </c>
      <c r="Z39" s="65">
        <v>14160.4420725103</v>
      </c>
      <c r="AA39" s="68">
        <v>1</v>
      </c>
      <c r="AB39" s="65">
        <v>14898.7696500724</v>
      </c>
      <c r="AC39" s="68">
        <v>2</v>
      </c>
      <c r="AD39" s="65">
        <v>4.18</v>
      </c>
      <c r="AE39" s="68">
        <v>3</v>
      </c>
      <c r="AF39" s="65">
        <v>9641.17371724527</v>
      </c>
      <c r="AG39" s="68">
        <v>2</v>
      </c>
      <c r="AH39" s="65">
        <v>4.8</v>
      </c>
      <c r="AI39" s="68">
        <v>4</v>
      </c>
      <c r="AJ39" s="68">
        <v>448151.458855124</v>
      </c>
      <c r="AK39" s="68">
        <v>53536</v>
      </c>
      <c r="AL39" s="68">
        <v>860610.818934464</v>
      </c>
      <c r="AM39" s="68">
        <v>4437</v>
      </c>
      <c r="AN39" s="91">
        <v>7544.87868896689</v>
      </c>
      <c r="AO39" s="68"/>
      <c r="AP39" s="91">
        <v>901.308291005941</v>
      </c>
      <c r="AQ39" s="68">
        <v>3</v>
      </c>
      <c r="AR39" s="91">
        <v>14488.8610735775</v>
      </c>
      <c r="AS39" s="68">
        <v>2</v>
      </c>
      <c r="AT39" s="91">
        <v>74.699359070408</v>
      </c>
      <c r="AU39" s="68">
        <v>1</v>
      </c>
      <c r="AV39" s="91">
        <v>8.08599311935596</v>
      </c>
      <c r="AW39" s="68">
        <v>1</v>
      </c>
      <c r="AX39" s="91">
        <v>-9.85080658741117</v>
      </c>
      <c r="AY39" s="68">
        <v>4</v>
      </c>
      <c r="AZ39" s="91">
        <v>7.03505664055837</v>
      </c>
      <c r="BA39" s="68">
        <v>7</v>
      </c>
      <c r="BB39" s="91">
        <v>-7.07853403141361</v>
      </c>
      <c r="BC39" s="68">
        <v>2</v>
      </c>
      <c r="BD39" s="99"/>
      <c r="BF39" s="54" t="s">
        <v>795</v>
      </c>
      <c r="BG39" s="101">
        <f>SUMPRODUCT(B65:B75,T65:T75)/SUM(T65:T75)</f>
        <v>8265.94838844595</v>
      </c>
      <c r="BH39" s="101">
        <f>SUMPRODUCT(F65:F75,U65:U75)/SUM(U65:U75)</f>
        <v>12210.3694177598</v>
      </c>
      <c r="BI39" s="101">
        <f>SUMPRODUCT(J65:J74,V65:V74)/SUM(V65:V74)</f>
        <v>5541.89013472419</v>
      </c>
    </row>
    <row r="40" s="54" customFormat="1" ht="27" customHeight="1" spans="1:61">
      <c r="A40" s="68" t="s">
        <v>644</v>
      </c>
      <c r="B40" s="65">
        <v>12234.41360694</v>
      </c>
      <c r="C40" s="68">
        <v>3</v>
      </c>
      <c r="D40" s="65">
        <v>7.14405442275638</v>
      </c>
      <c r="E40" s="68">
        <v>7</v>
      </c>
      <c r="F40" s="65">
        <v>13790.3781358408</v>
      </c>
      <c r="G40" s="68">
        <v>4</v>
      </c>
      <c r="H40" s="65">
        <v>6.53448</v>
      </c>
      <c r="I40" s="68">
        <v>7</v>
      </c>
      <c r="J40" s="65">
        <v>6300.353996</v>
      </c>
      <c r="K40" s="68">
        <v>3</v>
      </c>
      <c r="L40" s="65">
        <v>8.2</v>
      </c>
      <c r="M40" s="68">
        <v>6</v>
      </c>
      <c r="N40" s="65">
        <v>11418.658434062</v>
      </c>
      <c r="O40" s="68">
        <v>3</v>
      </c>
      <c r="P40" s="65">
        <v>12944.521</v>
      </c>
      <c r="Q40" s="68">
        <v>3</v>
      </c>
      <c r="R40" s="65">
        <v>5822.878</v>
      </c>
      <c r="S40" s="68">
        <v>3</v>
      </c>
      <c r="T40" s="79">
        <v>311833.238616125</v>
      </c>
      <c r="U40" s="79">
        <v>247053.546433549</v>
      </c>
      <c r="V40" s="79">
        <v>64779.6921825758</v>
      </c>
      <c r="W40" s="79">
        <v>320251</v>
      </c>
      <c r="X40" s="79">
        <v>248433</v>
      </c>
      <c r="Y40" s="68">
        <v>71818</v>
      </c>
      <c r="Z40" s="65">
        <v>10604.9972766336</v>
      </c>
      <c r="AA40" s="68">
        <v>4</v>
      </c>
      <c r="AB40" s="65">
        <v>11756.0125284157</v>
      </c>
      <c r="AC40" s="68">
        <v>5</v>
      </c>
      <c r="AD40" s="65">
        <v>-8.88</v>
      </c>
      <c r="AE40" s="68">
        <v>6</v>
      </c>
      <c r="AF40" s="65">
        <v>7513.55955179032</v>
      </c>
      <c r="AG40" s="68">
        <v>3</v>
      </c>
      <c r="AH40" s="65">
        <v>14.14</v>
      </c>
      <c r="AI40" s="68">
        <v>2</v>
      </c>
      <c r="AJ40" s="68">
        <v>153455.55201888</v>
      </c>
      <c r="AK40" s="68">
        <v>10667</v>
      </c>
      <c r="AL40" s="68">
        <v>142211.405920499</v>
      </c>
      <c r="AM40" s="68">
        <v>138</v>
      </c>
      <c r="AN40" s="91">
        <v>4791.72748934055</v>
      </c>
      <c r="AO40" s="68"/>
      <c r="AP40" s="91">
        <v>333.082488423143</v>
      </c>
      <c r="AQ40" s="68">
        <v>7</v>
      </c>
      <c r="AR40" s="91">
        <v>4440.6233210981</v>
      </c>
      <c r="AS40" s="68">
        <v>5</v>
      </c>
      <c r="AT40" s="91">
        <v>4.30912003397335</v>
      </c>
      <c r="AU40" s="68">
        <v>7</v>
      </c>
      <c r="AV40" s="91">
        <v>-8.24472760842102</v>
      </c>
      <c r="AW40" s="68">
        <v>5</v>
      </c>
      <c r="AX40" s="91">
        <v>-36.8031281474021</v>
      </c>
      <c r="AY40" s="68">
        <v>7</v>
      </c>
      <c r="AZ40" s="91">
        <v>8.86064344495854</v>
      </c>
      <c r="BA40" s="68">
        <v>5</v>
      </c>
      <c r="BB40" s="91">
        <v>-74.585635359116</v>
      </c>
      <c r="BC40" s="68">
        <v>7</v>
      </c>
      <c r="BD40" s="99"/>
      <c r="BF40" s="54" t="s">
        <v>796</v>
      </c>
      <c r="BG40" s="101">
        <f>SUMPRODUCT(B109:B115,T109:T115)/SUM(T109:T115)</f>
        <v>7468.5438919247</v>
      </c>
      <c r="BH40" s="101">
        <f>SUMPRODUCT(F109:F115,U109:U115)/SUM(U109:U115)</f>
        <v>11323.8199361203</v>
      </c>
      <c r="BI40" s="101">
        <f>SUMPRODUCT(J109:J115,V109:V115)/SUM(V109:V115)</f>
        <v>5012.68705081256</v>
      </c>
    </row>
    <row r="41" s="54" customFormat="1" ht="27" customHeight="1" spans="1:56">
      <c r="A41" s="68" t="s">
        <v>645</v>
      </c>
      <c r="B41" s="65">
        <v>13105.0563871996</v>
      </c>
      <c r="C41" s="68">
        <v>2</v>
      </c>
      <c r="D41" s="65">
        <v>7.40867957045283</v>
      </c>
      <c r="E41" s="68">
        <v>6</v>
      </c>
      <c r="F41" s="65">
        <v>13690.16896</v>
      </c>
      <c r="G41" s="68">
        <v>5</v>
      </c>
      <c r="H41" s="65">
        <v>7.2</v>
      </c>
      <c r="I41" s="68">
        <v>5</v>
      </c>
      <c r="J41" s="65">
        <v>6503.69088</v>
      </c>
      <c r="K41" s="68">
        <v>2</v>
      </c>
      <c r="L41" s="65">
        <v>8</v>
      </c>
      <c r="M41" s="68">
        <v>7</v>
      </c>
      <c r="N41" s="65">
        <v>12201.1148815991</v>
      </c>
      <c r="O41" s="68">
        <v>2</v>
      </c>
      <c r="P41" s="65">
        <v>12770.68</v>
      </c>
      <c r="Q41" s="68">
        <v>4</v>
      </c>
      <c r="R41" s="65">
        <v>6021.936</v>
      </c>
      <c r="S41" s="68">
        <v>2</v>
      </c>
      <c r="T41" s="79">
        <v>173567.373580785</v>
      </c>
      <c r="U41" s="79">
        <v>159435.770954363</v>
      </c>
      <c r="V41" s="79">
        <v>14131.6026264226</v>
      </c>
      <c r="W41" s="79">
        <v>175993</v>
      </c>
      <c r="X41" s="79">
        <v>160326</v>
      </c>
      <c r="Y41" s="68">
        <v>15667</v>
      </c>
      <c r="Z41" s="65">
        <v>13116.787021829</v>
      </c>
      <c r="AA41" s="68">
        <v>2</v>
      </c>
      <c r="AB41" s="65">
        <v>13790.7984950563</v>
      </c>
      <c r="AC41" s="68">
        <v>3</v>
      </c>
      <c r="AD41" s="65">
        <v>12.57</v>
      </c>
      <c r="AE41" s="68">
        <v>1</v>
      </c>
      <c r="AF41" s="65">
        <v>6874.55438396492</v>
      </c>
      <c r="AG41" s="68">
        <v>6</v>
      </c>
      <c r="AH41" s="65">
        <v>-0.33</v>
      </c>
      <c r="AI41" s="68">
        <v>5</v>
      </c>
      <c r="AJ41" s="68">
        <v>101364.676209848</v>
      </c>
      <c r="AK41" s="68">
        <v>8215</v>
      </c>
      <c r="AL41" s="68">
        <v>60383.703309737</v>
      </c>
      <c r="AM41" s="68">
        <v>128</v>
      </c>
      <c r="AN41" s="91">
        <v>5759.58567726263</v>
      </c>
      <c r="AO41" s="68"/>
      <c r="AP41" s="91">
        <v>466.779928747166</v>
      </c>
      <c r="AQ41" s="68">
        <v>6</v>
      </c>
      <c r="AR41" s="91">
        <v>3431.02869487633</v>
      </c>
      <c r="AS41" s="68">
        <v>6</v>
      </c>
      <c r="AT41" s="91">
        <v>7.27301654043058</v>
      </c>
      <c r="AU41" s="68">
        <v>6</v>
      </c>
      <c r="AV41" s="91">
        <v>-4.8671089557517</v>
      </c>
      <c r="AW41" s="68">
        <v>2</v>
      </c>
      <c r="AX41" s="91">
        <v>-16.4717844433147</v>
      </c>
      <c r="AY41" s="68">
        <v>6</v>
      </c>
      <c r="AZ41" s="91">
        <v>9.67785911887944</v>
      </c>
      <c r="BA41" s="68">
        <v>4</v>
      </c>
      <c r="BB41" s="91">
        <v>-61.9047619047619</v>
      </c>
      <c r="BC41" s="68">
        <v>6</v>
      </c>
      <c r="BD41" s="99"/>
    </row>
    <row r="42" s="54" customFormat="1" ht="27" customHeight="1" spans="1:56">
      <c r="A42" s="68" t="s">
        <v>646</v>
      </c>
      <c r="B42" s="65">
        <v>9447.42934784297</v>
      </c>
      <c r="C42" s="68">
        <v>5</v>
      </c>
      <c r="D42" s="65">
        <v>8.48146319257334</v>
      </c>
      <c r="E42" s="68">
        <v>3</v>
      </c>
      <c r="F42" s="65">
        <v>13494.83148</v>
      </c>
      <c r="G42" s="68">
        <v>6</v>
      </c>
      <c r="H42" s="65">
        <v>6.8</v>
      </c>
      <c r="I42" s="68">
        <v>6</v>
      </c>
      <c r="J42" s="65">
        <v>5941.312965</v>
      </c>
      <c r="K42" s="68">
        <v>6</v>
      </c>
      <c r="L42" s="65">
        <v>9.26</v>
      </c>
      <c r="M42" s="68">
        <v>2</v>
      </c>
      <c r="N42" s="65">
        <v>8708.79601897713</v>
      </c>
      <c r="O42" s="68">
        <v>5</v>
      </c>
      <c r="P42" s="65">
        <v>12635.61</v>
      </c>
      <c r="Q42" s="68">
        <v>6</v>
      </c>
      <c r="R42" s="65">
        <v>5437.775</v>
      </c>
      <c r="S42" s="68">
        <v>6</v>
      </c>
      <c r="T42" s="79">
        <v>373001.89081338</v>
      </c>
      <c r="U42" s="79">
        <v>173136.272535131</v>
      </c>
      <c r="V42" s="79">
        <v>199865.61827825</v>
      </c>
      <c r="W42" s="79">
        <v>395684</v>
      </c>
      <c r="X42" s="79">
        <v>174103</v>
      </c>
      <c r="Y42" s="68">
        <v>221581</v>
      </c>
      <c r="Z42" s="65">
        <v>12345.5108675453</v>
      </c>
      <c r="AA42" s="68">
        <v>3</v>
      </c>
      <c r="AB42" s="65">
        <v>11556.9640865332</v>
      </c>
      <c r="AC42" s="68">
        <v>6</v>
      </c>
      <c r="AD42" s="65">
        <v>-9.26</v>
      </c>
      <c r="AE42" s="68">
        <v>7</v>
      </c>
      <c r="AF42" s="65">
        <v>13026.9241695885</v>
      </c>
      <c r="AG42" s="68">
        <v>1</v>
      </c>
      <c r="AH42" s="65">
        <v>76.93</v>
      </c>
      <c r="AI42" s="68">
        <v>1</v>
      </c>
      <c r="AJ42" s="68">
        <v>301605.704773972</v>
      </c>
      <c r="AK42" s="68">
        <v>25382</v>
      </c>
      <c r="AL42" s="68">
        <v>117709.271449004</v>
      </c>
      <c r="AM42" s="68">
        <v>1088</v>
      </c>
      <c r="AN42" s="91">
        <v>7622.38818789671</v>
      </c>
      <c r="AO42" s="68"/>
      <c r="AP42" s="91">
        <v>641.471477239413</v>
      </c>
      <c r="AQ42" s="68">
        <v>5</v>
      </c>
      <c r="AR42" s="91">
        <v>2974.83020412765</v>
      </c>
      <c r="AS42" s="68">
        <v>7</v>
      </c>
      <c r="AT42" s="91">
        <v>27.4966892773021</v>
      </c>
      <c r="AU42" s="68">
        <v>4</v>
      </c>
      <c r="AV42" s="91">
        <v>-6.42267059955843</v>
      </c>
      <c r="AW42" s="68">
        <v>4</v>
      </c>
      <c r="AX42" s="91">
        <v>-15.1699475284917</v>
      </c>
      <c r="AY42" s="68">
        <v>5</v>
      </c>
      <c r="AZ42" s="91">
        <v>8.70205461685475</v>
      </c>
      <c r="BA42" s="68">
        <v>6</v>
      </c>
      <c r="BB42" s="91">
        <v>-16.5003837298542</v>
      </c>
      <c r="BC42" s="68">
        <v>4</v>
      </c>
      <c r="BD42" s="99"/>
    </row>
    <row r="43" s="54" customFormat="1" ht="27" customHeight="1" spans="1:56">
      <c r="A43" s="68" t="s">
        <v>647</v>
      </c>
      <c r="B43" s="65">
        <v>8718.61652210832</v>
      </c>
      <c r="C43" s="68">
        <v>6</v>
      </c>
      <c r="D43" s="65">
        <v>9.62666533142931</v>
      </c>
      <c r="E43" s="68">
        <v>1</v>
      </c>
      <c r="F43" s="65">
        <v>13812.9831</v>
      </c>
      <c r="G43" s="68">
        <v>3</v>
      </c>
      <c r="H43" s="65">
        <v>8.5</v>
      </c>
      <c r="I43" s="68">
        <v>1</v>
      </c>
      <c r="J43" s="65">
        <v>5977.2252456</v>
      </c>
      <c r="K43" s="68">
        <v>5</v>
      </c>
      <c r="L43" s="65">
        <v>9.06</v>
      </c>
      <c r="M43" s="68">
        <v>3</v>
      </c>
      <c r="N43" s="65">
        <v>7953.00714087191</v>
      </c>
      <c r="O43" s="68">
        <v>6</v>
      </c>
      <c r="P43" s="65">
        <v>12730.86</v>
      </c>
      <c r="Q43" s="68">
        <v>5</v>
      </c>
      <c r="R43" s="65">
        <v>5480.676</v>
      </c>
      <c r="S43" s="68">
        <v>5</v>
      </c>
      <c r="T43" s="79">
        <v>526122.01676127</v>
      </c>
      <c r="U43" s="79">
        <v>184067.238157241</v>
      </c>
      <c r="V43" s="79">
        <v>342054.77860403</v>
      </c>
      <c r="W43" s="79">
        <v>564314</v>
      </c>
      <c r="X43" s="79">
        <v>185095</v>
      </c>
      <c r="Y43" s="68">
        <v>379219</v>
      </c>
      <c r="Z43" s="65">
        <v>9188.09548475036</v>
      </c>
      <c r="AA43" s="68">
        <v>6</v>
      </c>
      <c r="AB43" s="65">
        <v>13081.3084266067</v>
      </c>
      <c r="AC43" s="68">
        <v>4</v>
      </c>
      <c r="AD43" s="65">
        <v>4.24</v>
      </c>
      <c r="AE43" s="68">
        <v>2</v>
      </c>
      <c r="AF43" s="65">
        <v>7467.75949625127</v>
      </c>
      <c r="AG43" s="68">
        <v>4</v>
      </c>
      <c r="AH43" s="65">
        <v>11.68</v>
      </c>
      <c r="AI43" s="68">
        <v>3</v>
      </c>
      <c r="AJ43" s="68">
        <v>412273.839885336</v>
      </c>
      <c r="AK43" s="68">
        <v>149369</v>
      </c>
      <c r="AL43" s="68">
        <v>287137.206175848</v>
      </c>
      <c r="AM43" s="68">
        <v>1950</v>
      </c>
      <c r="AN43" s="91">
        <v>7305.75246911004</v>
      </c>
      <c r="AO43" s="68"/>
      <c r="AP43" s="91">
        <v>2646.91288892354</v>
      </c>
      <c r="AQ43" s="68">
        <v>1</v>
      </c>
      <c r="AR43" s="91">
        <v>5088.25239451526</v>
      </c>
      <c r="AS43" s="68">
        <v>4</v>
      </c>
      <c r="AT43" s="91">
        <v>34.5552298897422</v>
      </c>
      <c r="AU43" s="68">
        <v>2</v>
      </c>
      <c r="AV43" s="91">
        <v>-5.10642897892163</v>
      </c>
      <c r="AW43" s="68">
        <v>3</v>
      </c>
      <c r="AX43" s="91">
        <v>0.290728903690176</v>
      </c>
      <c r="AY43" s="68">
        <v>2</v>
      </c>
      <c r="AZ43" s="91">
        <v>11.9777755944359</v>
      </c>
      <c r="BA43" s="68">
        <v>1</v>
      </c>
      <c r="BB43" s="91">
        <v>31.0483870967742</v>
      </c>
      <c r="BC43" s="68">
        <v>1</v>
      </c>
      <c r="BD43" s="99"/>
    </row>
    <row r="44" s="54" customFormat="1" ht="27" customHeight="1" spans="1:56">
      <c r="A44" s="68" t="s">
        <v>649</v>
      </c>
      <c r="B44" s="65">
        <v>6547.41881286722</v>
      </c>
      <c r="C44" s="68">
        <v>6</v>
      </c>
      <c r="D44" s="65">
        <v>9.39122140718516</v>
      </c>
      <c r="E44" s="68">
        <v>4</v>
      </c>
      <c r="F44" s="65">
        <v>9784.02986256512</v>
      </c>
      <c r="G44" s="68">
        <v>8</v>
      </c>
      <c r="H44" s="65">
        <v>8</v>
      </c>
      <c r="I44" s="68">
        <v>4</v>
      </c>
      <c r="J44" s="65">
        <v>4586.62369340603</v>
      </c>
      <c r="K44" s="68">
        <v>6</v>
      </c>
      <c r="L44" s="65">
        <v>9.9</v>
      </c>
      <c r="M44" s="68">
        <v>6</v>
      </c>
      <c r="N44" s="65">
        <v>5985.32380262569</v>
      </c>
      <c r="O44" s="68">
        <v>6</v>
      </c>
      <c r="P44" s="65">
        <v>9059.28690978251</v>
      </c>
      <c r="Q44" s="68">
        <v>8</v>
      </c>
      <c r="R44" s="65">
        <v>4173.45195032396</v>
      </c>
      <c r="S44" s="68">
        <v>6</v>
      </c>
      <c r="T44" s="79">
        <v>999350.137381386</v>
      </c>
      <c r="U44" s="79">
        <v>377018.999138051</v>
      </c>
      <c r="V44" s="79">
        <v>622331.138243334</v>
      </c>
      <c r="W44" s="79"/>
      <c r="X44" s="79"/>
      <c r="Y44" s="68"/>
      <c r="Z44" s="65"/>
      <c r="AA44" s="68"/>
      <c r="AB44" s="65"/>
      <c r="AC44" s="68"/>
      <c r="AD44" s="65"/>
      <c r="AE44" s="68"/>
      <c r="AF44" s="65"/>
      <c r="AG44" s="68"/>
      <c r="AH44" s="65"/>
      <c r="AI44" s="68"/>
      <c r="AJ44" s="68"/>
      <c r="AK44" s="68"/>
      <c r="AL44" s="68"/>
      <c r="AM44" s="68"/>
      <c r="AN44" s="91"/>
      <c r="AO44" s="68"/>
      <c r="AP44" s="91"/>
      <c r="AQ44" s="68"/>
      <c r="AR44" s="91"/>
      <c r="AS44" s="68"/>
      <c r="AT44" s="91"/>
      <c r="AU44" s="68"/>
      <c r="AV44" s="91"/>
      <c r="AW44" s="68"/>
      <c r="AX44" s="91"/>
      <c r="AY44" s="68"/>
      <c r="AZ44" s="91"/>
      <c r="BA44" s="68"/>
      <c r="BB44" s="91"/>
      <c r="BC44" s="68"/>
      <c r="BD44" s="99"/>
    </row>
    <row r="45" s="54" customFormat="1" ht="27" customHeight="1" spans="1:56">
      <c r="A45" s="68" t="s">
        <v>648</v>
      </c>
      <c r="B45" s="65">
        <v>8113.25657485562</v>
      </c>
      <c r="C45" s="68">
        <v>7</v>
      </c>
      <c r="D45" s="65">
        <v>8.74827755110526</v>
      </c>
      <c r="E45" s="68">
        <v>2</v>
      </c>
      <c r="F45" s="65">
        <v>10508.53206</v>
      </c>
      <c r="G45" s="68">
        <v>7</v>
      </c>
      <c r="H45" s="65">
        <v>7.9</v>
      </c>
      <c r="I45" s="68">
        <v>3</v>
      </c>
      <c r="J45" s="65">
        <v>5646.16206</v>
      </c>
      <c r="K45" s="68">
        <v>7</v>
      </c>
      <c r="L45" s="65">
        <v>8.5</v>
      </c>
      <c r="M45" s="68">
        <v>5</v>
      </c>
      <c r="N45" s="65">
        <v>7460.58398124317</v>
      </c>
      <c r="O45" s="68">
        <v>7</v>
      </c>
      <c r="P45" s="65">
        <v>9739.14</v>
      </c>
      <c r="Q45" s="68">
        <v>7</v>
      </c>
      <c r="R45" s="65">
        <v>5203.836</v>
      </c>
      <c r="S45" s="68">
        <v>7</v>
      </c>
      <c r="T45" s="79">
        <v>97274.0616280722</v>
      </c>
      <c r="U45" s="79">
        <v>49355.4180122748</v>
      </c>
      <c r="V45" s="79">
        <v>47918.6436157974</v>
      </c>
      <c r="W45" s="79">
        <v>102756</v>
      </c>
      <c r="X45" s="79">
        <v>49631</v>
      </c>
      <c r="Y45" s="68">
        <v>53125</v>
      </c>
      <c r="Z45" s="65">
        <v>7450.83109844691</v>
      </c>
      <c r="AA45" s="68">
        <v>7</v>
      </c>
      <c r="AB45" s="65">
        <v>8228.59991103427</v>
      </c>
      <c r="AC45" s="68">
        <v>7</v>
      </c>
      <c r="AD45" s="65">
        <v>-4.78</v>
      </c>
      <c r="AE45" s="68">
        <v>4</v>
      </c>
      <c r="AF45" s="65">
        <v>7240.66000687104</v>
      </c>
      <c r="AG45" s="68">
        <v>5</v>
      </c>
      <c r="AH45" s="65">
        <v>-25.11</v>
      </c>
      <c r="AI45" s="68">
        <v>7</v>
      </c>
      <c r="AJ45" s="68">
        <v>50578.2375341249</v>
      </c>
      <c r="AK45" s="68">
        <v>8683</v>
      </c>
      <c r="AL45" s="68">
        <v>54869.986671948</v>
      </c>
      <c r="AM45" s="68">
        <v>285</v>
      </c>
      <c r="AN45" s="91">
        <v>4922.16878178646</v>
      </c>
      <c r="AO45" s="68"/>
      <c r="AP45" s="91">
        <v>845.011483514345</v>
      </c>
      <c r="AQ45" s="68">
        <v>4</v>
      </c>
      <c r="AR45" s="91">
        <v>5339.83287320916</v>
      </c>
      <c r="AS45" s="68">
        <v>3</v>
      </c>
      <c r="AT45" s="91">
        <v>27.7356066799019</v>
      </c>
      <c r="AU45" s="68">
        <v>3</v>
      </c>
      <c r="AV45" s="91">
        <v>-12.2094342953511</v>
      </c>
      <c r="AW45" s="68">
        <v>6</v>
      </c>
      <c r="AX45" s="91">
        <v>3.4675881792183</v>
      </c>
      <c r="AY45" s="68">
        <v>1</v>
      </c>
      <c r="AZ45" s="91">
        <v>11.7892765100931</v>
      </c>
      <c r="BA45" s="68">
        <v>2</v>
      </c>
      <c r="BB45" s="91">
        <v>-43.2270916334661</v>
      </c>
      <c r="BC45" s="68">
        <v>5</v>
      </c>
      <c r="BD45" s="99"/>
    </row>
    <row r="46" s="53" customFormat="1" ht="27" hidden="1" customHeight="1" spans="1:56">
      <c r="A46" s="64" t="s">
        <v>797</v>
      </c>
      <c r="B46" s="75">
        <v>13871.0723375185</v>
      </c>
      <c r="C46" s="64"/>
      <c r="D46" s="75">
        <v>8.92086641160938</v>
      </c>
      <c r="E46" s="64"/>
      <c r="F46" s="75">
        <v>17688.0048</v>
      </c>
      <c r="G46" s="64"/>
      <c r="H46" s="75">
        <v>7.88</v>
      </c>
      <c r="I46" s="64"/>
      <c r="J46" s="75">
        <v>7853.936</v>
      </c>
      <c r="K46" s="64"/>
      <c r="L46" s="75">
        <v>9.6</v>
      </c>
      <c r="M46" s="64"/>
      <c r="N46" s="75">
        <v>12735</v>
      </c>
      <c r="O46" s="64"/>
      <c r="P46" s="75">
        <v>16396</v>
      </c>
      <c r="Q46" s="64"/>
      <c r="R46" s="75">
        <v>7166</v>
      </c>
      <c r="S46" s="64"/>
      <c r="T46" s="80">
        <v>2113472.64412445</v>
      </c>
      <c r="U46" s="80">
        <v>1293162.91190808</v>
      </c>
      <c r="V46" s="80">
        <v>820309.732216365</v>
      </c>
      <c r="W46" s="80">
        <v>2202899</v>
      </c>
      <c r="X46" s="80">
        <v>1271608</v>
      </c>
      <c r="Y46" s="64">
        <v>931291</v>
      </c>
      <c r="Z46" s="75">
        <v>13154.2350447649</v>
      </c>
      <c r="AA46" s="64"/>
      <c r="AB46" s="75">
        <v>18375.6133781745</v>
      </c>
      <c r="AC46" s="64"/>
      <c r="AD46" s="75">
        <v>0.10067435910909</v>
      </c>
      <c r="AE46" s="64"/>
      <c r="AF46" s="75">
        <v>8832.89119421312</v>
      </c>
      <c r="AG46" s="64"/>
      <c r="AH46" s="75">
        <v>0.0918687706207779</v>
      </c>
      <c r="AI46" s="64"/>
      <c r="AJ46" s="64">
        <v>898900</v>
      </c>
      <c r="AK46" s="64">
        <v>909300</v>
      </c>
      <c r="AL46" s="64">
        <v>626400</v>
      </c>
      <c r="AM46" s="64"/>
      <c r="AN46" s="92">
        <v>4080.53206252307</v>
      </c>
      <c r="AO46" s="64"/>
      <c r="AP46" s="92">
        <v>4127.74257921039</v>
      </c>
      <c r="AQ46" s="64"/>
      <c r="AR46" s="92">
        <v>2843.52573585988</v>
      </c>
      <c r="AS46" s="64"/>
      <c r="AT46" s="92">
        <v>0</v>
      </c>
      <c r="AU46" s="64"/>
      <c r="AV46" s="92">
        <v>9</v>
      </c>
      <c r="AW46" s="64"/>
      <c r="AX46" s="92">
        <v>4.1</v>
      </c>
      <c r="AY46" s="64"/>
      <c r="AZ46" s="92">
        <v>12.9</v>
      </c>
      <c r="BA46" s="64"/>
      <c r="BB46" s="64"/>
      <c r="BC46" s="64"/>
      <c r="BD46" s="98"/>
    </row>
    <row r="47" s="54" customFormat="1" ht="27" hidden="1" customHeight="1" spans="1:56">
      <c r="A47" s="68" t="s">
        <v>714</v>
      </c>
      <c r="B47" s="65">
        <v>20548.0680353355</v>
      </c>
      <c r="C47" s="68">
        <v>2</v>
      </c>
      <c r="D47" s="65">
        <v>5.20168807825181</v>
      </c>
      <c r="E47" s="68">
        <v>4</v>
      </c>
      <c r="F47" s="65">
        <v>21245.3459506137</v>
      </c>
      <c r="G47" s="68">
        <v>2</v>
      </c>
      <c r="H47" s="65">
        <v>8.74</v>
      </c>
      <c r="I47" s="68">
        <v>4</v>
      </c>
      <c r="J47" s="65">
        <v>12849.308</v>
      </c>
      <c r="K47" s="68">
        <v>2</v>
      </c>
      <c r="L47" s="65">
        <v>9.3</v>
      </c>
      <c r="M47" s="68">
        <v>5</v>
      </c>
      <c r="N47" s="65">
        <v>19532.070645151</v>
      </c>
      <c r="O47" s="68">
        <v>2</v>
      </c>
      <c r="P47" s="65">
        <v>19537.7468738401</v>
      </c>
      <c r="Q47" s="68">
        <v>2</v>
      </c>
      <c r="R47" s="65">
        <v>11756</v>
      </c>
      <c r="S47" s="68">
        <v>2</v>
      </c>
      <c r="T47" s="79">
        <v>433614.401496854</v>
      </c>
      <c r="U47" s="79">
        <v>397603.398725216</v>
      </c>
      <c r="V47" s="79">
        <v>36011.0027716381</v>
      </c>
      <c r="W47" s="79">
        <v>431859</v>
      </c>
      <c r="X47" s="79">
        <v>390976</v>
      </c>
      <c r="Y47" s="68">
        <v>40883</v>
      </c>
      <c r="Z47" s="65">
        <v>20795.1755899452</v>
      </c>
      <c r="AA47" s="68">
        <v>2</v>
      </c>
      <c r="AB47" s="65">
        <v>21532.1637561993</v>
      </c>
      <c r="AC47" s="68">
        <v>2</v>
      </c>
      <c r="AD47" s="65">
        <v>10.2037027262972</v>
      </c>
      <c r="AE47" s="68">
        <v>3</v>
      </c>
      <c r="AF47" s="65">
        <v>12759.5437305439</v>
      </c>
      <c r="AG47" s="68">
        <v>2</v>
      </c>
      <c r="AH47" s="65">
        <v>7.45846839477016</v>
      </c>
      <c r="AI47" s="68">
        <v>5</v>
      </c>
      <c r="AJ47" s="68">
        <v>60100</v>
      </c>
      <c r="AK47" s="68">
        <v>106000</v>
      </c>
      <c r="AL47" s="68">
        <v>242400</v>
      </c>
      <c r="AM47" s="68"/>
      <c r="AN47" s="91">
        <v>1391.65792538768</v>
      </c>
      <c r="AO47" s="68">
        <v>6</v>
      </c>
      <c r="AP47" s="91">
        <v>2454.5048268069</v>
      </c>
      <c r="AQ47" s="68">
        <v>3</v>
      </c>
      <c r="AR47" s="91">
        <v>5612.94311337728</v>
      </c>
      <c r="AS47" s="68">
        <v>2</v>
      </c>
      <c r="AT47" s="91">
        <v>0</v>
      </c>
      <c r="AU47" s="68"/>
      <c r="AV47" s="91">
        <v>8.79580692184005</v>
      </c>
      <c r="AW47" s="68">
        <v>3</v>
      </c>
      <c r="AX47" s="91">
        <v>-2.8</v>
      </c>
      <c r="AY47" s="68">
        <v>4</v>
      </c>
      <c r="AZ47" s="91">
        <v>-0.3</v>
      </c>
      <c r="BA47" s="68">
        <v>6</v>
      </c>
      <c r="BB47" s="68"/>
      <c r="BC47" s="68"/>
      <c r="BD47" s="99"/>
    </row>
    <row r="48" s="54" customFormat="1" ht="27" hidden="1" customHeight="1" spans="1:56">
      <c r="A48" s="68" t="s">
        <v>715</v>
      </c>
      <c r="B48" s="65">
        <v>22295.6956238984</v>
      </c>
      <c r="C48" s="68">
        <v>1</v>
      </c>
      <c r="D48" s="65">
        <v>4.96353657123021</v>
      </c>
      <c r="E48" s="68">
        <v>5</v>
      </c>
      <c r="F48" s="65">
        <v>23595.4536</v>
      </c>
      <c r="G48" s="68">
        <v>1</v>
      </c>
      <c r="H48" s="65">
        <v>7.86</v>
      </c>
      <c r="I48" s="68">
        <v>5</v>
      </c>
      <c r="J48" s="65">
        <v>12939.108</v>
      </c>
      <c r="K48" s="68">
        <v>1</v>
      </c>
      <c r="L48" s="65">
        <v>9.2</v>
      </c>
      <c r="M48" s="68">
        <v>6</v>
      </c>
      <c r="N48" s="65">
        <v>21241.3723395916</v>
      </c>
      <c r="O48" s="68">
        <v>1</v>
      </c>
      <c r="P48" s="65">
        <v>21876</v>
      </c>
      <c r="Q48" s="68">
        <v>1</v>
      </c>
      <c r="R48" s="65">
        <v>11849</v>
      </c>
      <c r="S48" s="68">
        <v>1</v>
      </c>
      <c r="T48" s="79">
        <v>309095.142236647</v>
      </c>
      <c r="U48" s="79">
        <v>271394.706123131</v>
      </c>
      <c r="V48" s="79">
        <v>37700.4361135162</v>
      </c>
      <c r="W48" s="79">
        <v>309672</v>
      </c>
      <c r="X48" s="79">
        <v>266871</v>
      </c>
      <c r="Y48" s="68">
        <v>42801</v>
      </c>
      <c r="Z48" s="65">
        <v>22501.4571654811</v>
      </c>
      <c r="AA48" s="68">
        <v>1</v>
      </c>
      <c r="AB48" s="65">
        <v>24006.8353992714</v>
      </c>
      <c r="AC48" s="68">
        <v>1</v>
      </c>
      <c r="AD48" s="65">
        <v>9.8689834793541</v>
      </c>
      <c r="AE48" s="68">
        <v>4</v>
      </c>
      <c r="AF48" s="65">
        <v>14508.7183024122</v>
      </c>
      <c r="AG48" s="68">
        <v>1</v>
      </c>
      <c r="AH48" s="65">
        <v>-48.6773483341038</v>
      </c>
      <c r="AI48" s="68">
        <v>6</v>
      </c>
      <c r="AJ48" s="68">
        <v>51500</v>
      </c>
      <c r="AK48" s="68">
        <v>120900</v>
      </c>
      <c r="AL48" s="68">
        <v>216400</v>
      </c>
      <c r="AM48" s="68"/>
      <c r="AN48" s="91">
        <v>1663.04993670723</v>
      </c>
      <c r="AO48" s="68">
        <v>4</v>
      </c>
      <c r="AP48" s="91">
        <v>3904.13082228939</v>
      </c>
      <c r="AQ48" s="68">
        <v>1</v>
      </c>
      <c r="AR48" s="91">
        <v>6988.03895734842</v>
      </c>
      <c r="AS48" s="68">
        <v>1</v>
      </c>
      <c r="AT48" s="91">
        <v>0</v>
      </c>
      <c r="AU48" s="68"/>
      <c r="AV48" s="91">
        <v>22.0556118888945</v>
      </c>
      <c r="AW48" s="68">
        <v>1</v>
      </c>
      <c r="AX48" s="91">
        <v>-2.9</v>
      </c>
      <c r="AY48" s="68">
        <v>5</v>
      </c>
      <c r="AZ48" s="91">
        <v>24.4</v>
      </c>
      <c r="BA48" s="68">
        <v>2</v>
      </c>
      <c r="BB48" s="68"/>
      <c r="BC48" s="68"/>
      <c r="BD48" s="99"/>
    </row>
    <row r="49" s="54" customFormat="1" ht="27" hidden="1" customHeight="1" spans="1:56">
      <c r="A49" s="68" t="s">
        <v>716</v>
      </c>
      <c r="B49" s="65">
        <v>11597.6228593869</v>
      </c>
      <c r="C49" s="68">
        <v>3</v>
      </c>
      <c r="D49" s="65">
        <v>3.42113489608782</v>
      </c>
      <c r="E49" s="68">
        <v>6</v>
      </c>
      <c r="F49" s="65">
        <v>15793.061854513</v>
      </c>
      <c r="G49" s="68">
        <v>3</v>
      </c>
      <c r="H49" s="65">
        <v>-5.75</v>
      </c>
      <c r="I49" s="68">
        <v>6</v>
      </c>
      <c r="J49" s="65">
        <v>8601.194</v>
      </c>
      <c r="K49" s="68">
        <v>3</v>
      </c>
      <c r="L49" s="65">
        <v>10.3</v>
      </c>
      <c r="M49" s="68">
        <v>1</v>
      </c>
      <c r="N49" s="65">
        <v>11213.9775598475</v>
      </c>
      <c r="O49" s="68">
        <v>3</v>
      </c>
      <c r="P49" s="65">
        <v>16756.5643018705</v>
      </c>
      <c r="Q49" s="68">
        <v>3</v>
      </c>
      <c r="R49" s="65">
        <v>7798</v>
      </c>
      <c r="S49" s="68">
        <v>4</v>
      </c>
      <c r="T49" s="79">
        <v>158480.718276907</v>
      </c>
      <c r="U49" s="79">
        <v>66029.6055917231</v>
      </c>
      <c r="V49" s="79">
        <v>92451.1126851838</v>
      </c>
      <c r="W49" s="79">
        <v>169888</v>
      </c>
      <c r="X49" s="79">
        <v>64929</v>
      </c>
      <c r="Y49" s="68">
        <v>104959</v>
      </c>
      <c r="Z49" s="65">
        <v>12467.3461546995</v>
      </c>
      <c r="AA49" s="68">
        <v>3</v>
      </c>
      <c r="AB49" s="65">
        <v>14452.9648842453</v>
      </c>
      <c r="AC49" s="68">
        <v>4</v>
      </c>
      <c r="AD49" s="65">
        <v>-13.8146844313063</v>
      </c>
      <c r="AE49" s="68">
        <v>6</v>
      </c>
      <c r="AF49" s="65">
        <v>12319.1210648248</v>
      </c>
      <c r="AG49" s="68">
        <v>3</v>
      </c>
      <c r="AH49" s="65">
        <v>44.4680963263002</v>
      </c>
      <c r="AI49" s="68">
        <v>1</v>
      </c>
      <c r="AJ49" s="68">
        <v>45500</v>
      </c>
      <c r="AK49" s="68">
        <v>25400</v>
      </c>
      <c r="AL49" s="68">
        <v>9700</v>
      </c>
      <c r="AM49" s="68"/>
      <c r="AN49" s="91">
        <v>2678.23507251837</v>
      </c>
      <c r="AO49" s="68">
        <v>2</v>
      </c>
      <c r="AP49" s="91">
        <v>1495.1026558674</v>
      </c>
      <c r="AQ49" s="68">
        <v>6</v>
      </c>
      <c r="AR49" s="91">
        <v>570.964400075344</v>
      </c>
      <c r="AS49" s="68">
        <v>6</v>
      </c>
      <c r="AT49" s="91">
        <v>0</v>
      </c>
      <c r="AU49" s="68"/>
      <c r="AV49" s="91">
        <v>8.73722858989719</v>
      </c>
      <c r="AW49" s="68">
        <v>4</v>
      </c>
      <c r="AX49" s="91">
        <v>-2.7</v>
      </c>
      <c r="AY49" s="68">
        <v>2</v>
      </c>
      <c r="AZ49" s="91">
        <v>18.5</v>
      </c>
      <c r="BA49" s="68">
        <v>4</v>
      </c>
      <c r="BB49" s="68"/>
      <c r="BC49" s="68"/>
      <c r="BD49" s="99"/>
    </row>
    <row r="50" s="54" customFormat="1" ht="27" hidden="1" customHeight="1" spans="1:56">
      <c r="A50" s="68" t="s">
        <v>717</v>
      </c>
      <c r="B50" s="65">
        <v>11182.7556349745</v>
      </c>
      <c r="C50" s="68">
        <v>4</v>
      </c>
      <c r="D50" s="65">
        <v>11.0268583933599</v>
      </c>
      <c r="E50" s="68">
        <v>3</v>
      </c>
      <c r="F50" s="65">
        <v>13654.4362526768</v>
      </c>
      <c r="G50" s="68">
        <v>4</v>
      </c>
      <c r="H50" s="65">
        <v>9.25</v>
      </c>
      <c r="I50" s="68">
        <v>1</v>
      </c>
      <c r="J50" s="65">
        <v>8587.16</v>
      </c>
      <c r="K50" s="68">
        <v>4</v>
      </c>
      <c r="L50" s="65">
        <v>9.6</v>
      </c>
      <c r="M50" s="68">
        <v>3</v>
      </c>
      <c r="N50" s="65">
        <v>10072.1175009337</v>
      </c>
      <c r="O50" s="68">
        <v>4</v>
      </c>
      <c r="P50" s="65">
        <v>12498.3398193838</v>
      </c>
      <c r="Q50" s="68">
        <v>4</v>
      </c>
      <c r="R50" s="65">
        <v>7835</v>
      </c>
      <c r="S50" s="68">
        <v>3</v>
      </c>
      <c r="T50" s="79">
        <v>430168.220545519</v>
      </c>
      <c r="U50" s="79">
        <v>220343.770474892</v>
      </c>
      <c r="V50" s="79">
        <v>209824.450070627</v>
      </c>
      <c r="W50" s="79">
        <v>454883</v>
      </c>
      <c r="X50" s="79">
        <v>216671</v>
      </c>
      <c r="Y50" s="68">
        <v>238212</v>
      </c>
      <c r="Z50" s="65">
        <v>10896.6333698513</v>
      </c>
      <c r="AA50" s="68">
        <v>4</v>
      </c>
      <c r="AB50" s="65">
        <v>14644.5781741753</v>
      </c>
      <c r="AC50" s="68">
        <v>3</v>
      </c>
      <c r="AD50" s="65">
        <v>16.5029319722259</v>
      </c>
      <c r="AE50" s="68">
        <v>1</v>
      </c>
      <c r="AF50" s="65">
        <v>9444.93941503055</v>
      </c>
      <c r="AG50" s="68">
        <v>4</v>
      </c>
      <c r="AH50" s="65">
        <v>11.4916256838081</v>
      </c>
      <c r="AI50" s="68">
        <v>3</v>
      </c>
      <c r="AJ50" s="68">
        <v>175400</v>
      </c>
      <c r="AK50" s="68">
        <v>142600</v>
      </c>
      <c r="AL50" s="68">
        <v>73800</v>
      </c>
      <c r="AM50" s="68"/>
      <c r="AN50" s="91">
        <v>3855.93658149458</v>
      </c>
      <c r="AO50" s="68">
        <v>1</v>
      </c>
      <c r="AP50" s="91">
        <v>3134.87204402011</v>
      </c>
      <c r="AQ50" s="68">
        <v>2</v>
      </c>
      <c r="AR50" s="91">
        <v>1622.39520931756</v>
      </c>
      <c r="AS50" s="68">
        <v>3</v>
      </c>
      <c r="AT50" s="91">
        <v>0</v>
      </c>
      <c r="AU50" s="68"/>
      <c r="AV50" s="91">
        <v>-4.34632530591387</v>
      </c>
      <c r="AW50" s="68">
        <v>6</v>
      </c>
      <c r="AX50" s="91">
        <v>0.4</v>
      </c>
      <c r="AY50" s="68">
        <v>1</v>
      </c>
      <c r="AZ50" s="91">
        <v>18.1</v>
      </c>
      <c r="BA50" s="68">
        <v>5</v>
      </c>
      <c r="BB50" s="68"/>
      <c r="BC50" s="68"/>
      <c r="BD50" s="99"/>
    </row>
    <row r="51" s="54" customFormat="1" ht="27" hidden="1" customHeight="1" spans="1:56">
      <c r="A51" s="68" t="s">
        <v>718</v>
      </c>
      <c r="B51" s="65">
        <v>8775.3701146171</v>
      </c>
      <c r="C51" s="68">
        <v>6</v>
      </c>
      <c r="D51" s="65">
        <v>13.0267813900593</v>
      </c>
      <c r="E51" s="68">
        <v>1</v>
      </c>
      <c r="F51" s="65">
        <v>12708.8690194877</v>
      </c>
      <c r="G51" s="68">
        <v>5</v>
      </c>
      <c r="H51" s="65">
        <v>9.24</v>
      </c>
      <c r="I51" s="68">
        <v>2</v>
      </c>
      <c r="J51" s="65">
        <v>6500.11444958285</v>
      </c>
      <c r="K51" s="68">
        <v>6</v>
      </c>
      <c r="L51" s="65">
        <v>9.66</v>
      </c>
      <c r="M51" s="68">
        <v>2</v>
      </c>
      <c r="N51" s="65">
        <v>7763.97417204423</v>
      </c>
      <c r="O51" s="68">
        <v>6</v>
      </c>
      <c r="P51" s="65">
        <v>11633.896942043</v>
      </c>
      <c r="Q51" s="68">
        <v>5</v>
      </c>
      <c r="R51" s="65">
        <v>5927.51636839581</v>
      </c>
      <c r="S51" s="68">
        <v>6</v>
      </c>
      <c r="T51" s="79">
        <v>348679.489077503</v>
      </c>
      <c r="U51" s="79">
        <v>127776.830904268</v>
      </c>
      <c r="V51" s="79">
        <v>220902.658173235</v>
      </c>
      <c r="W51" s="79">
        <v>376436</v>
      </c>
      <c r="X51" s="79">
        <v>125647</v>
      </c>
      <c r="Y51" s="68">
        <v>250789</v>
      </c>
      <c r="Z51" s="65">
        <v>9241.21622279791</v>
      </c>
      <c r="AA51" s="68">
        <v>5</v>
      </c>
      <c r="AB51" s="65">
        <v>13818.1546953321</v>
      </c>
      <c r="AC51" s="68">
        <v>5</v>
      </c>
      <c r="AD51" s="65">
        <v>15</v>
      </c>
      <c r="AE51" s="68">
        <v>2</v>
      </c>
      <c r="AF51" s="65">
        <v>7245.53576668881</v>
      </c>
      <c r="AG51" s="68">
        <v>5</v>
      </c>
      <c r="AH51" s="65">
        <v>17</v>
      </c>
      <c r="AI51" s="68">
        <v>2</v>
      </c>
      <c r="AJ51" s="68">
        <v>63400</v>
      </c>
      <c r="AK51" s="68">
        <v>56800</v>
      </c>
      <c r="AL51" s="68">
        <v>43900</v>
      </c>
      <c r="AM51" s="68"/>
      <c r="AN51" s="91">
        <v>1684.21723745869</v>
      </c>
      <c r="AO51" s="68">
        <v>3</v>
      </c>
      <c r="AP51" s="91">
        <v>1508.8886291428</v>
      </c>
      <c r="AQ51" s="68">
        <v>5</v>
      </c>
      <c r="AR51" s="91">
        <v>1166.2008947072</v>
      </c>
      <c r="AS51" s="68">
        <v>4</v>
      </c>
      <c r="AT51" s="91">
        <v>0</v>
      </c>
      <c r="AU51" s="68"/>
      <c r="AV51" s="91">
        <v>20.11111618185</v>
      </c>
      <c r="AW51" s="68">
        <v>2</v>
      </c>
      <c r="AX51" s="91">
        <v>-4.3</v>
      </c>
      <c r="AY51" s="68">
        <v>6</v>
      </c>
      <c r="AZ51" s="91">
        <v>38.7</v>
      </c>
      <c r="BA51" s="68">
        <v>1</v>
      </c>
      <c r="BB51" s="68"/>
      <c r="BC51" s="68"/>
      <c r="BD51" s="99"/>
    </row>
    <row r="52" s="54" customFormat="1" ht="27" hidden="1" customHeight="1" spans="1:56">
      <c r="A52" s="68" t="s">
        <v>719</v>
      </c>
      <c r="B52" s="65">
        <v>8782.03636623187</v>
      </c>
      <c r="C52" s="68">
        <v>5</v>
      </c>
      <c r="D52" s="65">
        <v>11.2833274301127</v>
      </c>
      <c r="E52" s="68">
        <v>2</v>
      </c>
      <c r="F52" s="65">
        <v>11176.2897623917</v>
      </c>
      <c r="G52" s="68">
        <v>6</v>
      </c>
      <c r="H52" s="65">
        <v>9.14026</v>
      </c>
      <c r="I52" s="68">
        <v>3</v>
      </c>
      <c r="J52" s="65">
        <v>6531.4410455</v>
      </c>
      <c r="K52" s="68">
        <v>5</v>
      </c>
      <c r="L52" s="65">
        <v>9.38605</v>
      </c>
      <c r="M52" s="68">
        <v>4</v>
      </c>
      <c r="N52" s="65">
        <v>7891.60116707248</v>
      </c>
      <c r="O52" s="68">
        <v>5</v>
      </c>
      <c r="P52" s="65">
        <v>10240.2997412611</v>
      </c>
      <c r="Q52" s="68">
        <v>6</v>
      </c>
      <c r="R52" s="65">
        <v>5971</v>
      </c>
      <c r="S52" s="68">
        <v>5</v>
      </c>
      <c r="T52" s="79">
        <v>433434.672491017</v>
      </c>
      <c r="U52" s="79">
        <v>210014.600088853</v>
      </c>
      <c r="V52" s="79">
        <v>223420.072402165</v>
      </c>
      <c r="W52" s="79">
        <v>460161</v>
      </c>
      <c r="X52" s="79">
        <v>206514</v>
      </c>
      <c r="Y52" s="68">
        <v>253647</v>
      </c>
      <c r="Z52" s="65">
        <v>8117.93050959482</v>
      </c>
      <c r="AA52" s="68">
        <v>6</v>
      </c>
      <c r="AB52" s="65">
        <v>11025</v>
      </c>
      <c r="AC52" s="68">
        <v>6</v>
      </c>
      <c r="AD52" s="65">
        <v>4.08</v>
      </c>
      <c r="AE52" s="68">
        <v>5</v>
      </c>
      <c r="AF52" s="65">
        <v>6970.09470403624</v>
      </c>
      <c r="AG52" s="68">
        <v>6</v>
      </c>
      <c r="AH52" s="65">
        <v>9</v>
      </c>
      <c r="AI52" s="68">
        <v>4</v>
      </c>
      <c r="AJ52" s="68">
        <v>68000</v>
      </c>
      <c r="AK52" s="68">
        <v>77700</v>
      </c>
      <c r="AL52" s="68">
        <v>40200</v>
      </c>
      <c r="AM52" s="68"/>
      <c r="AN52" s="91">
        <v>1477.74365928447</v>
      </c>
      <c r="AO52" s="68">
        <v>5</v>
      </c>
      <c r="AP52" s="91">
        <v>1688.53944597652</v>
      </c>
      <c r="AQ52" s="68">
        <v>4</v>
      </c>
      <c r="AR52" s="91">
        <v>873.607280929935</v>
      </c>
      <c r="AS52" s="68">
        <v>5</v>
      </c>
      <c r="AT52" s="91">
        <v>0</v>
      </c>
      <c r="AU52" s="68"/>
      <c r="AV52" s="91">
        <v>-1.64549496700796</v>
      </c>
      <c r="AW52" s="68">
        <v>5</v>
      </c>
      <c r="AX52" s="91">
        <v>-2.7</v>
      </c>
      <c r="AY52" s="68">
        <v>2</v>
      </c>
      <c r="AZ52" s="91">
        <v>20.3</v>
      </c>
      <c r="BA52" s="68">
        <v>3</v>
      </c>
      <c r="BB52" s="68"/>
      <c r="BC52" s="68"/>
      <c r="BD52" s="99"/>
    </row>
    <row r="53" s="53" customFormat="1" ht="27" hidden="1" customHeight="1" spans="1:56">
      <c r="A53" s="64" t="s">
        <v>621</v>
      </c>
      <c r="B53" s="75">
        <v>9369.64285991191</v>
      </c>
      <c r="C53" s="64"/>
      <c r="D53" s="75">
        <v>9.21602587611503</v>
      </c>
      <c r="E53" s="64"/>
      <c r="F53" s="75">
        <v>11892.262</v>
      </c>
      <c r="G53" s="64"/>
      <c r="H53" s="75">
        <v>8.2</v>
      </c>
      <c r="I53" s="64"/>
      <c r="J53" s="75">
        <v>6027.393</v>
      </c>
      <c r="K53" s="64"/>
      <c r="L53" s="75">
        <v>10.19</v>
      </c>
      <c r="M53" s="64"/>
      <c r="N53" s="75">
        <v>8579.0194887725</v>
      </c>
      <c r="O53" s="64"/>
      <c r="P53" s="75">
        <v>10991</v>
      </c>
      <c r="Q53" s="64"/>
      <c r="R53" s="75">
        <v>5470</v>
      </c>
      <c r="S53" s="64"/>
      <c r="T53" s="80">
        <v>2056822.86318095</v>
      </c>
      <c r="U53" s="80">
        <v>1172134.60800747</v>
      </c>
      <c r="V53" s="80">
        <v>884688.255173484</v>
      </c>
      <c r="W53" s="80">
        <v>2114276</v>
      </c>
      <c r="X53" s="80">
        <v>1164992</v>
      </c>
      <c r="Y53" s="64">
        <v>949284</v>
      </c>
      <c r="Z53" s="75">
        <v>11179.05</v>
      </c>
      <c r="AA53" s="64"/>
      <c r="AB53" s="75">
        <v>14017.64</v>
      </c>
      <c r="AC53" s="64"/>
      <c r="AD53" s="75">
        <v>29.22</v>
      </c>
      <c r="AE53" s="64"/>
      <c r="AF53" s="75">
        <v>8014.71</v>
      </c>
      <c r="AG53" s="64"/>
      <c r="AH53" s="75">
        <v>21.22</v>
      </c>
      <c r="AI53" s="64"/>
      <c r="AJ53" s="64">
        <v>1491670</v>
      </c>
      <c r="AK53" s="64">
        <v>338390</v>
      </c>
      <c r="AL53" s="64">
        <v>456639.9</v>
      </c>
      <c r="AM53" s="64">
        <v>15479</v>
      </c>
      <c r="AN53" s="92">
        <v>7055.22836186004</v>
      </c>
      <c r="AO53" s="64"/>
      <c r="AP53" s="92">
        <v>1600.50059689463</v>
      </c>
      <c r="AQ53" s="64"/>
      <c r="AR53" s="92">
        <v>2159.79323418513</v>
      </c>
      <c r="AS53" s="64"/>
      <c r="AT53" s="92">
        <v>73.2118228651321</v>
      </c>
      <c r="AU53" s="64"/>
      <c r="AV53" s="92">
        <v>2.1</v>
      </c>
      <c r="AW53" s="64"/>
      <c r="AX53" s="92">
        <v>11.7643367429509</v>
      </c>
      <c r="AY53" s="64"/>
      <c r="AZ53" s="92">
        <v>5.6</v>
      </c>
      <c r="BA53" s="64"/>
      <c r="BB53" s="64"/>
      <c r="BC53" s="64"/>
      <c r="BD53" s="98" t="s">
        <v>798</v>
      </c>
    </row>
    <row r="54" s="54" customFormat="1" ht="27" hidden="1" customHeight="1" spans="1:56">
      <c r="A54" s="68" t="s">
        <v>720</v>
      </c>
      <c r="B54" s="65">
        <v>9935.86384656497</v>
      </c>
      <c r="C54" s="68">
        <v>2</v>
      </c>
      <c r="D54" s="65">
        <v>8.99289485147017</v>
      </c>
      <c r="E54" s="68">
        <v>2</v>
      </c>
      <c r="F54" s="65">
        <v>10817.8004</v>
      </c>
      <c r="G54" s="68">
        <v>2</v>
      </c>
      <c r="H54" s="65">
        <v>8.46</v>
      </c>
      <c r="I54" s="68">
        <v>2</v>
      </c>
      <c r="J54" s="65">
        <v>6521.1685</v>
      </c>
      <c r="K54" s="68">
        <v>1</v>
      </c>
      <c r="L54" s="65">
        <v>10.81</v>
      </c>
      <c r="M54" s="68">
        <v>1</v>
      </c>
      <c r="N54" s="65">
        <v>9116.06564822876</v>
      </c>
      <c r="O54" s="68">
        <v>2</v>
      </c>
      <c r="P54" s="65">
        <v>9974</v>
      </c>
      <c r="Q54" s="68">
        <v>2</v>
      </c>
      <c r="R54" s="65">
        <v>5885</v>
      </c>
      <c r="S54" s="68">
        <v>1</v>
      </c>
      <c r="T54" s="79">
        <v>321140.222851374</v>
      </c>
      <c r="U54" s="79">
        <v>255222.241534217</v>
      </c>
      <c r="V54" s="79">
        <v>65917.9813171566</v>
      </c>
      <c r="W54" s="79">
        <v>324398</v>
      </c>
      <c r="X54" s="79">
        <v>253667</v>
      </c>
      <c r="Y54" s="68">
        <v>70731</v>
      </c>
      <c r="Z54" s="65">
        <v>12486.48</v>
      </c>
      <c r="AA54" s="68">
        <v>2</v>
      </c>
      <c r="AB54" s="65">
        <v>13899.88</v>
      </c>
      <c r="AC54" s="68">
        <v>2</v>
      </c>
      <c r="AD54" s="65">
        <v>41.84</v>
      </c>
      <c r="AE54" s="68">
        <v>2</v>
      </c>
      <c r="AF54" s="65">
        <v>7988.44</v>
      </c>
      <c r="AG54" s="68">
        <v>2</v>
      </c>
      <c r="AH54" s="65">
        <v>13.03</v>
      </c>
      <c r="AI54" s="68">
        <v>3</v>
      </c>
      <c r="AJ54" s="68">
        <v>203994.2</v>
      </c>
      <c r="AK54" s="68">
        <v>15378</v>
      </c>
      <c r="AL54" s="68">
        <v>20588.5</v>
      </c>
      <c r="AM54" s="68">
        <v>1197</v>
      </c>
      <c r="AN54" s="91">
        <v>6288.39265346889</v>
      </c>
      <c r="AO54" s="68">
        <v>1</v>
      </c>
      <c r="AP54" s="91">
        <v>474.047312252233</v>
      </c>
      <c r="AQ54" s="68">
        <v>3</v>
      </c>
      <c r="AR54" s="91">
        <v>634.667907940246</v>
      </c>
      <c r="AS54" s="68">
        <v>4</v>
      </c>
      <c r="AT54" s="91">
        <v>36.8991177504177</v>
      </c>
      <c r="AU54" s="68">
        <v>3</v>
      </c>
      <c r="AV54" s="91">
        <v>5.8</v>
      </c>
      <c r="AW54" s="68">
        <v>4</v>
      </c>
      <c r="AX54" s="91">
        <v>8.24241571056521</v>
      </c>
      <c r="AY54" s="68">
        <v>3</v>
      </c>
      <c r="AZ54" s="91">
        <v>12.5179165896061</v>
      </c>
      <c r="BA54" s="68">
        <v>1</v>
      </c>
      <c r="BB54" s="68"/>
      <c r="BC54" s="68"/>
      <c r="BD54" s="99"/>
    </row>
    <row r="55" s="54" customFormat="1" ht="27" hidden="1" customHeight="1" spans="1:56">
      <c r="A55" s="68" t="s">
        <v>721</v>
      </c>
      <c r="B55" s="65">
        <v>14276.8455146567</v>
      </c>
      <c r="C55" s="68">
        <v>1</v>
      </c>
      <c r="D55" s="65">
        <v>8.20158621047082</v>
      </c>
      <c r="E55" s="68">
        <v>4</v>
      </c>
      <c r="F55" s="65">
        <v>15377.9472</v>
      </c>
      <c r="G55" s="68">
        <v>1</v>
      </c>
      <c r="H55" s="65">
        <v>7.87</v>
      </c>
      <c r="I55" s="68">
        <v>4</v>
      </c>
      <c r="J55" s="65">
        <v>5973.722</v>
      </c>
      <c r="K55" s="68">
        <v>3</v>
      </c>
      <c r="L55" s="65">
        <v>10.42</v>
      </c>
      <c r="M55" s="68">
        <v>2</v>
      </c>
      <c r="N55" s="65">
        <v>13194.6730308424</v>
      </c>
      <c r="O55" s="68">
        <v>1</v>
      </c>
      <c r="P55" s="65">
        <v>14256</v>
      </c>
      <c r="Q55" s="68">
        <v>1</v>
      </c>
      <c r="R55" s="65">
        <v>5410</v>
      </c>
      <c r="S55" s="68">
        <v>4</v>
      </c>
      <c r="T55" s="79">
        <v>465881.685453971</v>
      </c>
      <c r="U55" s="79">
        <v>411333.533095394</v>
      </c>
      <c r="V55" s="79">
        <v>54548.1523585768</v>
      </c>
      <c r="W55" s="79">
        <v>467358</v>
      </c>
      <c r="X55" s="79">
        <v>408827</v>
      </c>
      <c r="Y55" s="68">
        <v>58531</v>
      </c>
      <c r="Z55" s="65">
        <v>16747.03</v>
      </c>
      <c r="AA55" s="68">
        <v>1</v>
      </c>
      <c r="AB55" s="65">
        <v>17905.08</v>
      </c>
      <c r="AC55" s="68">
        <v>1</v>
      </c>
      <c r="AD55" s="65">
        <v>20.52</v>
      </c>
      <c r="AE55" s="68">
        <v>3</v>
      </c>
      <c r="AF55" s="65">
        <v>7765.02</v>
      </c>
      <c r="AG55" s="68">
        <v>4</v>
      </c>
      <c r="AH55" s="65">
        <v>-7.42</v>
      </c>
      <c r="AI55" s="68">
        <v>4</v>
      </c>
      <c r="AJ55" s="68">
        <v>253864.4</v>
      </c>
      <c r="AK55" s="68">
        <v>29100</v>
      </c>
      <c r="AL55" s="68">
        <v>326042.4</v>
      </c>
      <c r="AM55" s="68">
        <v>1979</v>
      </c>
      <c r="AN55" s="91">
        <v>5431.90445012175</v>
      </c>
      <c r="AO55" s="68">
        <v>2</v>
      </c>
      <c r="AP55" s="91">
        <v>622.649018525413</v>
      </c>
      <c r="AQ55" s="68">
        <v>2</v>
      </c>
      <c r="AR55" s="91">
        <v>6976.28798479966</v>
      </c>
      <c r="AS55" s="68">
        <v>2</v>
      </c>
      <c r="AT55" s="91">
        <v>42.3444126344259</v>
      </c>
      <c r="AU55" s="68">
        <v>1</v>
      </c>
      <c r="AV55" s="91">
        <v>6</v>
      </c>
      <c r="AW55" s="68">
        <v>3</v>
      </c>
      <c r="AX55" s="91">
        <v>5.13765445480165</v>
      </c>
      <c r="AY55" s="68">
        <v>4</v>
      </c>
      <c r="AZ55" s="91">
        <v>4.68812981510707</v>
      </c>
      <c r="BA55" s="68">
        <v>3</v>
      </c>
      <c r="BB55" s="68"/>
      <c r="BC55" s="68"/>
      <c r="BD55" s="99"/>
    </row>
    <row r="56" s="54" customFormat="1" ht="27" hidden="1" customHeight="1" spans="1:56">
      <c r="A56" s="68" t="s">
        <v>722</v>
      </c>
      <c r="B56" s="65">
        <v>8218.92896448974</v>
      </c>
      <c r="C56" s="68">
        <v>3</v>
      </c>
      <c r="D56" s="65">
        <v>8.90712079981961</v>
      </c>
      <c r="E56" s="68">
        <v>3</v>
      </c>
      <c r="F56" s="65">
        <v>9514.883</v>
      </c>
      <c r="G56" s="68">
        <v>4</v>
      </c>
      <c r="H56" s="65">
        <v>8.05</v>
      </c>
      <c r="I56" s="68">
        <v>3</v>
      </c>
      <c r="J56" s="65">
        <v>6140.2</v>
      </c>
      <c r="K56" s="68">
        <v>2</v>
      </c>
      <c r="L56" s="65">
        <v>10</v>
      </c>
      <c r="M56" s="68">
        <v>4</v>
      </c>
      <c r="N56" s="65">
        <v>7546.73239374018</v>
      </c>
      <c r="O56" s="68">
        <v>3</v>
      </c>
      <c r="P56" s="65">
        <v>8806</v>
      </c>
      <c r="Q56" s="68">
        <v>4</v>
      </c>
      <c r="R56" s="65">
        <v>5582</v>
      </c>
      <c r="S56" s="68">
        <v>2</v>
      </c>
      <c r="T56" s="79">
        <v>313940.658348629</v>
      </c>
      <c r="U56" s="79">
        <v>193380.39740037</v>
      </c>
      <c r="V56" s="79">
        <v>120560.260948259</v>
      </c>
      <c r="W56" s="79">
        <v>321565</v>
      </c>
      <c r="X56" s="79">
        <v>192202</v>
      </c>
      <c r="Y56" s="68">
        <v>129363</v>
      </c>
      <c r="Z56" s="65">
        <v>10898.14</v>
      </c>
      <c r="AA56" s="68">
        <v>3</v>
      </c>
      <c r="AB56" s="65">
        <v>12714.74</v>
      </c>
      <c r="AC56" s="68">
        <v>3</v>
      </c>
      <c r="AD56" s="65">
        <v>54.69</v>
      </c>
      <c r="AE56" s="68">
        <v>1</v>
      </c>
      <c r="AF56" s="65">
        <v>8426.24</v>
      </c>
      <c r="AG56" s="68">
        <v>1</v>
      </c>
      <c r="AH56" s="65">
        <v>31.94</v>
      </c>
      <c r="AI56" s="68">
        <v>1</v>
      </c>
      <c r="AJ56" s="68">
        <v>149759.7</v>
      </c>
      <c r="AK56" s="68">
        <v>14598</v>
      </c>
      <c r="AL56" s="68">
        <v>35319</v>
      </c>
      <c r="AM56" s="68">
        <v>395</v>
      </c>
      <c r="AN56" s="91">
        <v>4657.21393808406</v>
      </c>
      <c r="AO56" s="68">
        <v>3</v>
      </c>
      <c r="AP56" s="91">
        <v>453.967316094724</v>
      </c>
      <c r="AQ56" s="68">
        <v>4</v>
      </c>
      <c r="AR56" s="91">
        <v>1098.34714598915</v>
      </c>
      <c r="AS56" s="68">
        <v>1</v>
      </c>
      <c r="AT56" s="91">
        <v>12.2836751512136</v>
      </c>
      <c r="AU56" s="68">
        <v>4</v>
      </c>
      <c r="AV56" s="91">
        <v>8.3</v>
      </c>
      <c r="AW56" s="68">
        <v>1</v>
      </c>
      <c r="AX56" s="91">
        <v>13.2154490460679</v>
      </c>
      <c r="AY56" s="68">
        <v>2</v>
      </c>
      <c r="AZ56" s="91">
        <v>3.8379988727556</v>
      </c>
      <c r="BA56" s="68">
        <v>4</v>
      </c>
      <c r="BB56" s="68"/>
      <c r="BC56" s="68"/>
      <c r="BD56" s="99"/>
    </row>
    <row r="57" s="54" customFormat="1" ht="27" hidden="1" customHeight="1" spans="1:56">
      <c r="A57" s="68" t="s">
        <v>723</v>
      </c>
      <c r="B57" s="65">
        <v>7165.58894811574</v>
      </c>
      <c r="C57" s="68">
        <v>4</v>
      </c>
      <c r="D57" s="65">
        <v>9.86653564679673</v>
      </c>
      <c r="E57" s="68">
        <v>1</v>
      </c>
      <c r="F57" s="65">
        <v>9650.675</v>
      </c>
      <c r="G57" s="68">
        <v>3</v>
      </c>
      <c r="H57" s="65">
        <v>8.74</v>
      </c>
      <c r="I57" s="68">
        <v>1</v>
      </c>
      <c r="J57" s="65">
        <v>5960.2356</v>
      </c>
      <c r="K57" s="68">
        <v>4</v>
      </c>
      <c r="L57" s="65">
        <v>10.13</v>
      </c>
      <c r="M57" s="68">
        <v>3</v>
      </c>
      <c r="N57" s="65">
        <v>6522.08509709631</v>
      </c>
      <c r="O57" s="68">
        <v>4</v>
      </c>
      <c r="P57" s="65">
        <v>8875</v>
      </c>
      <c r="Q57" s="68">
        <v>3</v>
      </c>
      <c r="R57" s="65">
        <v>5412</v>
      </c>
      <c r="S57" s="68">
        <v>3</v>
      </c>
      <c r="T57" s="79">
        <v>955860.296526979</v>
      </c>
      <c r="U57" s="79">
        <v>312198.435977488</v>
      </c>
      <c r="V57" s="79">
        <v>643661.860549491</v>
      </c>
      <c r="W57" s="79">
        <v>1000955</v>
      </c>
      <c r="X57" s="79">
        <v>310296</v>
      </c>
      <c r="Y57" s="68">
        <v>690659</v>
      </c>
      <c r="Z57" s="65">
        <v>8086.7</v>
      </c>
      <c r="AA57" s="68">
        <v>4</v>
      </c>
      <c r="AB57" s="65">
        <v>8441.11</v>
      </c>
      <c r="AC57" s="68">
        <v>4</v>
      </c>
      <c r="AD57" s="65">
        <v>16.87</v>
      </c>
      <c r="AE57" s="68">
        <v>4</v>
      </c>
      <c r="AF57" s="65">
        <v>7961.55</v>
      </c>
      <c r="AG57" s="68">
        <v>3</v>
      </c>
      <c r="AH57" s="65">
        <v>27.06</v>
      </c>
      <c r="AI57" s="68">
        <v>2</v>
      </c>
      <c r="AJ57" s="68">
        <v>378952.3</v>
      </c>
      <c r="AK57" s="68">
        <v>82475</v>
      </c>
      <c r="AL57" s="68">
        <v>74690</v>
      </c>
      <c r="AM57" s="68">
        <v>3995</v>
      </c>
      <c r="AN57" s="91">
        <v>3785.90745837725</v>
      </c>
      <c r="AO57" s="68">
        <v>4</v>
      </c>
      <c r="AP57" s="91">
        <v>823.96311522496</v>
      </c>
      <c r="AQ57" s="68">
        <v>1</v>
      </c>
      <c r="AR57" s="91">
        <v>746.187391041555</v>
      </c>
      <c r="AS57" s="68">
        <v>3</v>
      </c>
      <c r="AT57" s="91">
        <v>39.9118841506361</v>
      </c>
      <c r="AU57" s="68">
        <v>2</v>
      </c>
      <c r="AV57" s="91">
        <v>6.2</v>
      </c>
      <c r="AW57" s="68">
        <v>2</v>
      </c>
      <c r="AX57" s="91">
        <v>15.7413904403716</v>
      </c>
      <c r="AY57" s="68">
        <v>1</v>
      </c>
      <c r="AZ57" s="91">
        <v>8.96513334799762</v>
      </c>
      <c r="BA57" s="68">
        <v>2</v>
      </c>
      <c r="BB57" s="68"/>
      <c r="BC57" s="68"/>
      <c r="BD57" s="99"/>
    </row>
    <row r="58" s="53" customFormat="1" ht="27" customHeight="1" spans="1:58">
      <c r="A58" s="64" t="s">
        <v>622</v>
      </c>
      <c r="B58" s="75">
        <v>14530.23</v>
      </c>
      <c r="C58" s="64"/>
      <c r="D58" s="75">
        <v>8.9</v>
      </c>
      <c r="E58" s="64"/>
      <c r="F58" s="75">
        <v>16143</v>
      </c>
      <c r="G58" s="64"/>
      <c r="H58" s="75">
        <v>8.1</v>
      </c>
      <c r="I58" s="64"/>
      <c r="J58" s="75">
        <v>9222</v>
      </c>
      <c r="K58" s="64"/>
      <c r="L58" s="75">
        <v>9.6</v>
      </c>
      <c r="M58" s="64"/>
      <c r="N58" s="75">
        <v>13345</v>
      </c>
      <c r="O58" s="64"/>
      <c r="P58" s="75">
        <v>14933</v>
      </c>
      <c r="Q58" s="64"/>
      <c r="R58" s="75">
        <v>8414</v>
      </c>
      <c r="S58" s="64"/>
      <c r="T58" s="80">
        <v>687737.582696966</v>
      </c>
      <c r="U58" s="80">
        <v>527515.191280983</v>
      </c>
      <c r="V58" s="80">
        <v>160222.391415983</v>
      </c>
      <c r="W58" s="80">
        <v>719905</v>
      </c>
      <c r="X58" s="80">
        <v>526261</v>
      </c>
      <c r="Y58" s="64">
        <v>193644</v>
      </c>
      <c r="Z58" s="75">
        <v>16213.33</v>
      </c>
      <c r="AA58" s="64"/>
      <c r="AB58" s="75">
        <v>18456.7</v>
      </c>
      <c r="AC58" s="64"/>
      <c r="AD58" s="75">
        <v>19.9</v>
      </c>
      <c r="AE58" s="64"/>
      <c r="AF58" s="75">
        <v>11373.33</v>
      </c>
      <c r="AG58" s="64"/>
      <c r="AH58" s="75">
        <v>8.9</v>
      </c>
      <c r="AI58" s="64"/>
      <c r="AJ58" s="64">
        <v>1430000</v>
      </c>
      <c r="AK58" s="64">
        <v>540000</v>
      </c>
      <c r="AL58" s="64">
        <v>280615</v>
      </c>
      <c r="AM58" s="64">
        <v>3475</v>
      </c>
      <c r="AN58" s="92">
        <v>19863.7320201971</v>
      </c>
      <c r="AO58" s="64"/>
      <c r="AP58" s="92">
        <v>7500.98971392059</v>
      </c>
      <c r="AQ58" s="64"/>
      <c r="AR58" s="92">
        <v>3897.9448677256</v>
      </c>
      <c r="AS58" s="64"/>
      <c r="AT58" s="92">
        <v>48.2702578812482</v>
      </c>
      <c r="AU58" s="64"/>
      <c r="AV58" s="92">
        <v>10.5</v>
      </c>
      <c r="AW58" s="64"/>
      <c r="AX58" s="92">
        <v>4.4</v>
      </c>
      <c r="AY58" s="64"/>
      <c r="AZ58" s="92">
        <v>-0.2</v>
      </c>
      <c r="BA58" s="64"/>
      <c r="BB58" s="64">
        <v>-0.3</v>
      </c>
      <c r="BC58" s="64"/>
      <c r="BD58" s="98"/>
      <c r="BF58" s="102">
        <f>U58/T58*100</f>
        <v>76.702975750188</v>
      </c>
    </row>
    <row r="59" s="54" customFormat="1" ht="27" customHeight="1" spans="1:56">
      <c r="A59" s="68" t="s">
        <v>650</v>
      </c>
      <c r="B59" s="65">
        <v>17069.8203</v>
      </c>
      <c r="C59" s="68">
        <v>1</v>
      </c>
      <c r="D59" s="65">
        <v>8.03</v>
      </c>
      <c r="E59" s="68">
        <v>4</v>
      </c>
      <c r="F59" s="65">
        <v>17069.8203</v>
      </c>
      <c r="G59" s="68">
        <v>1</v>
      </c>
      <c r="H59" s="65">
        <v>8.03</v>
      </c>
      <c r="I59" s="68">
        <v>3</v>
      </c>
      <c r="J59" s="65">
        <v>0</v>
      </c>
      <c r="K59" s="68">
        <v>4</v>
      </c>
      <c r="L59" s="65">
        <v>0</v>
      </c>
      <c r="M59" s="68">
        <v>4</v>
      </c>
      <c r="N59" s="65">
        <v>15801</v>
      </c>
      <c r="O59" s="68">
        <v>1</v>
      </c>
      <c r="P59" s="65">
        <v>15801</v>
      </c>
      <c r="Q59" s="68">
        <v>1</v>
      </c>
      <c r="R59" s="65"/>
      <c r="S59" s="68"/>
      <c r="T59" s="79">
        <v>284388.145708518</v>
      </c>
      <c r="U59" s="79">
        <v>284388.145708518</v>
      </c>
      <c r="V59" s="79">
        <v>0</v>
      </c>
      <c r="W59" s="79">
        <v>283712</v>
      </c>
      <c r="X59" s="79">
        <v>283712</v>
      </c>
      <c r="Y59" s="68">
        <v>0</v>
      </c>
      <c r="Z59" s="65">
        <v>19464.85</v>
      </c>
      <c r="AA59" s="68">
        <v>1</v>
      </c>
      <c r="AB59" s="65">
        <v>19464.85</v>
      </c>
      <c r="AC59" s="68">
        <v>1</v>
      </c>
      <c r="AD59" s="65">
        <v>29.1</v>
      </c>
      <c r="AE59" s="68">
        <v>1</v>
      </c>
      <c r="AF59" s="65"/>
      <c r="AG59" s="68"/>
      <c r="AH59" s="65"/>
      <c r="AI59" s="68"/>
      <c r="AJ59" s="68">
        <v>490767</v>
      </c>
      <c r="AK59" s="68">
        <v>58269</v>
      </c>
      <c r="AL59" s="68">
        <v>140562.6</v>
      </c>
      <c r="AM59" s="68">
        <v>2614</v>
      </c>
      <c r="AN59" s="91">
        <v>17298.0698736747</v>
      </c>
      <c r="AO59" s="68"/>
      <c r="AP59" s="91">
        <v>2053.80808707422</v>
      </c>
      <c r="AQ59" s="68"/>
      <c r="AR59" s="91">
        <v>4954.41151590345</v>
      </c>
      <c r="AS59" s="68"/>
      <c r="AT59" s="91">
        <v>92.1356868937514</v>
      </c>
      <c r="AU59" s="68"/>
      <c r="AV59" s="91">
        <v>10.5</v>
      </c>
      <c r="AW59" s="68">
        <v>3</v>
      </c>
      <c r="AX59" s="91">
        <v>-1.6</v>
      </c>
      <c r="AY59" s="68">
        <v>4</v>
      </c>
      <c r="AZ59" s="91">
        <v>0.1</v>
      </c>
      <c r="BA59" s="68">
        <v>2</v>
      </c>
      <c r="BB59" s="68">
        <v>-22.98</v>
      </c>
      <c r="BC59" s="68">
        <v>4</v>
      </c>
      <c r="BD59" s="99"/>
    </row>
    <row r="60" s="54" customFormat="1" ht="27" customHeight="1" spans="1:56">
      <c r="A60" s="68" t="s">
        <v>651</v>
      </c>
      <c r="B60" s="65">
        <v>15037.6087318576</v>
      </c>
      <c r="C60" s="68">
        <v>2</v>
      </c>
      <c r="D60" s="65">
        <v>8.5904732225416</v>
      </c>
      <c r="E60" s="68">
        <v>3</v>
      </c>
      <c r="F60" s="65">
        <v>15467.014728</v>
      </c>
      <c r="G60" s="68">
        <v>3</v>
      </c>
      <c r="H60" s="65">
        <v>8.3276</v>
      </c>
      <c r="I60" s="68">
        <v>1</v>
      </c>
      <c r="J60" s="65">
        <v>10773.161625</v>
      </c>
      <c r="K60" s="68">
        <v>1</v>
      </c>
      <c r="L60" s="65">
        <v>9.6505</v>
      </c>
      <c r="M60" s="68">
        <v>2</v>
      </c>
      <c r="N60" s="65">
        <v>13848</v>
      </c>
      <c r="O60" s="68">
        <v>2</v>
      </c>
      <c r="P60" s="65">
        <v>14278</v>
      </c>
      <c r="Q60" s="68">
        <v>3</v>
      </c>
      <c r="R60" s="65">
        <v>9825</v>
      </c>
      <c r="S60" s="68">
        <v>1</v>
      </c>
      <c r="T60" s="79">
        <v>112394.963925193</v>
      </c>
      <c r="U60" s="79">
        <v>102112.777758173</v>
      </c>
      <c r="V60" s="79">
        <v>10282.18616702</v>
      </c>
      <c r="W60" s="79">
        <v>114297</v>
      </c>
      <c r="X60" s="79">
        <v>101870</v>
      </c>
      <c r="Y60" s="68">
        <v>12427</v>
      </c>
      <c r="Z60" s="65">
        <v>16123.18</v>
      </c>
      <c r="AA60" s="68">
        <v>2</v>
      </c>
      <c r="AB60" s="65">
        <v>16383.18</v>
      </c>
      <c r="AC60" s="68">
        <v>4</v>
      </c>
      <c r="AD60" s="65">
        <v>3.21</v>
      </c>
      <c r="AE60" s="68">
        <v>3</v>
      </c>
      <c r="AF60" s="65">
        <v>14193.24</v>
      </c>
      <c r="AG60" s="68">
        <v>1</v>
      </c>
      <c r="AH60" s="65">
        <v>10.7</v>
      </c>
      <c r="AI60" s="68">
        <v>1</v>
      </c>
      <c r="AJ60" s="68">
        <v>103509</v>
      </c>
      <c r="AK60" s="68">
        <v>51754</v>
      </c>
      <c r="AL60" s="68">
        <v>43351</v>
      </c>
      <c r="AM60" s="68">
        <v>1414</v>
      </c>
      <c r="AN60" s="91">
        <v>9056.14320585842</v>
      </c>
      <c r="AO60" s="68"/>
      <c r="AP60" s="91">
        <v>4528.0278572491</v>
      </c>
      <c r="AQ60" s="68"/>
      <c r="AR60" s="91">
        <v>3792.83795725172</v>
      </c>
      <c r="AS60" s="68"/>
      <c r="AT60" s="91">
        <v>123.712783362643</v>
      </c>
      <c r="AU60" s="68"/>
      <c r="AV60" s="91">
        <v>10.8</v>
      </c>
      <c r="AW60" s="68">
        <v>2</v>
      </c>
      <c r="AX60" s="91">
        <v>12.2</v>
      </c>
      <c r="AY60" s="68">
        <v>2</v>
      </c>
      <c r="AZ60" s="91">
        <v>0.8</v>
      </c>
      <c r="BA60" s="68">
        <v>1</v>
      </c>
      <c r="BB60" s="68">
        <v>1.4</v>
      </c>
      <c r="BC60" s="68">
        <v>1</v>
      </c>
      <c r="BD60" s="99"/>
    </row>
    <row r="61" s="54" customFormat="1" ht="27" customHeight="1" spans="1:56">
      <c r="A61" s="68" t="s">
        <v>799</v>
      </c>
      <c r="B61" s="65">
        <v>14593.5505409228</v>
      </c>
      <c r="C61" s="68">
        <v>3</v>
      </c>
      <c r="D61" s="65">
        <v>8.63</v>
      </c>
      <c r="E61" s="68">
        <v>2</v>
      </c>
      <c r="F61" s="65">
        <v>15737.2733</v>
      </c>
      <c r="G61" s="68">
        <v>2</v>
      </c>
      <c r="H61" s="65">
        <v>7.93</v>
      </c>
      <c r="I61" s="68">
        <v>4</v>
      </c>
      <c r="J61" s="65">
        <v>10679.19069</v>
      </c>
      <c r="K61" s="68">
        <v>2</v>
      </c>
      <c r="L61" s="65">
        <v>9.7553</v>
      </c>
      <c r="M61" s="68">
        <v>1</v>
      </c>
      <c r="N61" s="65">
        <v>13434</v>
      </c>
      <c r="O61" s="68">
        <v>3</v>
      </c>
      <c r="P61" s="65">
        <v>14581</v>
      </c>
      <c r="Q61" s="68">
        <v>2</v>
      </c>
      <c r="R61" s="65">
        <v>9730</v>
      </c>
      <c r="S61" s="68">
        <v>2</v>
      </c>
      <c r="T61" s="79">
        <v>69165.9072802287</v>
      </c>
      <c r="U61" s="79">
        <v>53526.2611122869</v>
      </c>
      <c r="V61" s="79">
        <v>15639.6461679418</v>
      </c>
      <c r="W61" s="79">
        <v>72301</v>
      </c>
      <c r="X61" s="79">
        <v>53399</v>
      </c>
      <c r="Y61" s="68">
        <v>18902</v>
      </c>
      <c r="Z61" s="65">
        <v>15766.64</v>
      </c>
      <c r="AA61" s="68">
        <v>3</v>
      </c>
      <c r="AB61" s="65">
        <v>19037.63</v>
      </c>
      <c r="AC61" s="68">
        <v>2</v>
      </c>
      <c r="AD61" s="65">
        <v>2.4</v>
      </c>
      <c r="AE61" s="68">
        <v>4</v>
      </c>
      <c r="AF61" s="65">
        <v>12080.52</v>
      </c>
      <c r="AG61" s="68">
        <v>2</v>
      </c>
      <c r="AH61" s="65">
        <v>6.9</v>
      </c>
      <c r="AI61" s="68">
        <v>3</v>
      </c>
      <c r="AJ61" s="68">
        <v>144540</v>
      </c>
      <c r="AK61" s="68">
        <v>54843</v>
      </c>
      <c r="AL61" s="68">
        <v>64947</v>
      </c>
      <c r="AM61" s="68">
        <v>878</v>
      </c>
      <c r="AN61" s="91">
        <v>19991.424738247</v>
      </c>
      <c r="AO61" s="68"/>
      <c r="AP61" s="91">
        <v>7585.37226317755</v>
      </c>
      <c r="AQ61" s="68"/>
      <c r="AR61" s="91">
        <v>8982.86330756145</v>
      </c>
      <c r="AS61" s="68"/>
      <c r="AT61" s="91">
        <v>121.436771275639</v>
      </c>
      <c r="AU61" s="68"/>
      <c r="AV61" s="91">
        <v>8.1</v>
      </c>
      <c r="AW61" s="68">
        <v>4</v>
      </c>
      <c r="AX61" s="91">
        <v>4.5</v>
      </c>
      <c r="AY61" s="68">
        <v>3</v>
      </c>
      <c r="AZ61" s="91">
        <v>-0.9</v>
      </c>
      <c r="BA61" s="68">
        <v>3</v>
      </c>
      <c r="BB61" s="68">
        <v>-4.5</v>
      </c>
      <c r="BC61" s="68">
        <v>2</v>
      </c>
      <c r="BD61" s="99"/>
    </row>
    <row r="62" s="54" customFormat="1" ht="27" customHeight="1" spans="1:56">
      <c r="A62" s="68" t="s">
        <v>654</v>
      </c>
      <c r="B62" s="65">
        <v>6609.93769088025</v>
      </c>
      <c r="C62" s="68">
        <v>9</v>
      </c>
      <c r="D62" s="65">
        <v>9.94851546581815</v>
      </c>
      <c r="E62" s="68">
        <v>6</v>
      </c>
      <c r="F62" s="65">
        <v>9729.5552</v>
      </c>
      <c r="G62" s="68">
        <v>11</v>
      </c>
      <c r="H62" s="65">
        <v>9.37</v>
      </c>
      <c r="I62" s="68">
        <v>3</v>
      </c>
      <c r="J62" s="65">
        <v>5131.96662</v>
      </c>
      <c r="K62" s="68">
        <v>6</v>
      </c>
      <c r="L62" s="65">
        <v>9.517</v>
      </c>
      <c r="M62" s="68">
        <v>11</v>
      </c>
      <c r="N62" s="65">
        <v>6011.84805713471</v>
      </c>
      <c r="O62" s="68">
        <v>9</v>
      </c>
      <c r="P62" s="65">
        <v>8896</v>
      </c>
      <c r="Q62" s="68">
        <v>11</v>
      </c>
      <c r="R62" s="65">
        <v>4686</v>
      </c>
      <c r="S62" s="68">
        <v>6</v>
      </c>
      <c r="T62" s="79">
        <v>826491.707230157</v>
      </c>
      <c r="U62" s="79">
        <v>265689.46141079</v>
      </c>
      <c r="V62" s="79">
        <v>560802.245819367</v>
      </c>
      <c r="W62" s="79"/>
      <c r="X62" s="79"/>
      <c r="Y62" s="68"/>
      <c r="Z62" s="65"/>
      <c r="AA62" s="68"/>
      <c r="AB62" s="65"/>
      <c r="AC62" s="68"/>
      <c r="AD62" s="65"/>
      <c r="AE62" s="68"/>
      <c r="AF62" s="65"/>
      <c r="AG62" s="68"/>
      <c r="AH62" s="65"/>
      <c r="AI62" s="68"/>
      <c r="AJ62" s="68"/>
      <c r="AK62" s="68"/>
      <c r="AL62" s="68"/>
      <c r="AM62" s="68"/>
      <c r="AN62" s="91"/>
      <c r="AO62" s="68"/>
      <c r="AP62" s="91"/>
      <c r="AQ62" s="68"/>
      <c r="AR62" s="91"/>
      <c r="AS62" s="68"/>
      <c r="AT62" s="91"/>
      <c r="AU62" s="68"/>
      <c r="AV62" s="91"/>
      <c r="AW62" s="68"/>
      <c r="AX62" s="91"/>
      <c r="AY62" s="68"/>
      <c r="AZ62" s="91"/>
      <c r="BA62" s="68"/>
      <c r="BB62" s="68"/>
      <c r="BC62" s="68"/>
      <c r="BD62" s="99"/>
    </row>
    <row r="63" s="53" customFormat="1" ht="27" customHeight="1" spans="1:56">
      <c r="A63" s="68" t="s">
        <v>653</v>
      </c>
      <c r="B63" s="65">
        <v>10996.9585143803</v>
      </c>
      <c r="C63" s="68">
        <v>4</v>
      </c>
      <c r="D63" s="65">
        <v>9.61880496790609</v>
      </c>
      <c r="E63" s="68">
        <v>1</v>
      </c>
      <c r="F63" s="65">
        <v>14164.9158</v>
      </c>
      <c r="G63" s="68">
        <v>4</v>
      </c>
      <c r="H63" s="65">
        <v>8.22</v>
      </c>
      <c r="I63" s="68">
        <v>2</v>
      </c>
      <c r="J63" s="65">
        <v>8933.2421</v>
      </c>
      <c r="K63" s="68">
        <v>3</v>
      </c>
      <c r="L63" s="65">
        <v>9.57</v>
      </c>
      <c r="M63" s="68">
        <v>3</v>
      </c>
      <c r="N63" s="65">
        <v>10032</v>
      </c>
      <c r="O63" s="68">
        <v>4</v>
      </c>
      <c r="P63" s="65">
        <v>13089</v>
      </c>
      <c r="Q63" s="68">
        <v>4</v>
      </c>
      <c r="R63" s="65">
        <v>8153</v>
      </c>
      <c r="S63" s="68">
        <v>3</v>
      </c>
      <c r="T63" s="79">
        <v>221788.565783027</v>
      </c>
      <c r="U63" s="79">
        <v>87488.0067020056</v>
      </c>
      <c r="V63" s="79">
        <v>134300.559081022</v>
      </c>
      <c r="W63" s="80">
        <v>5284652</v>
      </c>
      <c r="X63" s="80">
        <v>2028343</v>
      </c>
      <c r="Y63" s="64">
        <v>3256309</v>
      </c>
      <c r="Z63" s="75">
        <v>8431.42636133677</v>
      </c>
      <c r="AA63" s="64"/>
      <c r="AB63" s="75">
        <v>13006</v>
      </c>
      <c r="AC63" s="64"/>
      <c r="AD63" s="75">
        <v>22.3285566065175</v>
      </c>
      <c r="AE63" s="64"/>
      <c r="AF63" s="75">
        <v>6276</v>
      </c>
      <c r="AG63" s="64"/>
      <c r="AH63" s="75">
        <v>14.9890089926201</v>
      </c>
      <c r="AI63" s="64"/>
      <c r="AJ63" s="64">
        <v>3180365.44893561</v>
      </c>
      <c r="AK63" s="64">
        <v>1143254</v>
      </c>
      <c r="AL63" s="64">
        <v>979565.6</v>
      </c>
      <c r="AM63" s="64"/>
      <c r="AN63" s="92">
        <v>6018.11708497667</v>
      </c>
      <c r="AO63" s="64"/>
      <c r="AP63" s="92">
        <v>2163.34774740134</v>
      </c>
      <c r="AQ63" s="64"/>
      <c r="AR63" s="92">
        <v>1853.60474067167</v>
      </c>
      <c r="AS63" s="64"/>
      <c r="AT63" s="92">
        <v>0</v>
      </c>
      <c r="AU63" s="64"/>
      <c r="AV63" s="92">
        <v>4.35324745472482</v>
      </c>
      <c r="AW63" s="64"/>
      <c r="AX63" s="92">
        <v>16.8150797956854</v>
      </c>
      <c r="AY63" s="64"/>
      <c r="AZ63" s="92">
        <v>7</v>
      </c>
      <c r="BA63" s="64"/>
      <c r="BB63" s="64"/>
      <c r="BC63" s="64"/>
      <c r="BD63" s="98" t="s">
        <v>800</v>
      </c>
    </row>
    <row r="64" s="54" customFormat="1" ht="27" customHeight="1" spans="1:56">
      <c r="A64" s="64" t="s">
        <v>623</v>
      </c>
      <c r="B64" s="75">
        <v>8004.00287666786</v>
      </c>
      <c r="C64" s="64"/>
      <c r="D64" s="75">
        <v>10</v>
      </c>
      <c r="E64" s="64"/>
      <c r="F64" s="75">
        <v>11890.791</v>
      </c>
      <c r="G64" s="64"/>
      <c r="H64" s="75">
        <v>8.9</v>
      </c>
      <c r="I64" s="64"/>
      <c r="J64" s="75">
        <v>5469.2</v>
      </c>
      <c r="K64" s="64"/>
      <c r="L64" s="75">
        <v>10</v>
      </c>
      <c r="M64" s="64"/>
      <c r="N64" s="75">
        <v>7276.81380304708</v>
      </c>
      <c r="O64" s="64"/>
      <c r="P64" s="75">
        <v>10919.0352445764</v>
      </c>
      <c r="Q64" s="64"/>
      <c r="R64" s="75">
        <v>4972.03381660941</v>
      </c>
      <c r="S64" s="64"/>
      <c r="T64" s="80">
        <v>5225081.26359481</v>
      </c>
      <c r="U64" s="80">
        <v>2062503.04921503</v>
      </c>
      <c r="V64" s="80">
        <v>3162578.21437978</v>
      </c>
      <c r="W64" s="79">
        <v>240836</v>
      </c>
      <c r="X64" s="79">
        <v>170993</v>
      </c>
      <c r="Y64" s="68">
        <v>69843</v>
      </c>
      <c r="Z64" s="65">
        <v>12940.6657507276</v>
      </c>
      <c r="AA64" s="68">
        <v>3</v>
      </c>
      <c r="AB64" s="65">
        <v>14469.8949010042</v>
      </c>
      <c r="AC64" s="68">
        <v>3</v>
      </c>
      <c r="AD64" s="65">
        <v>-5.17856700796408</v>
      </c>
      <c r="AE64" s="68">
        <v>12</v>
      </c>
      <c r="AF64" s="65">
        <v>9890.55234438407</v>
      </c>
      <c r="AG64" s="68">
        <v>7</v>
      </c>
      <c r="AH64" s="65">
        <v>14.3254007044796</v>
      </c>
      <c r="AI64" s="68">
        <v>5</v>
      </c>
      <c r="AJ64" s="68">
        <v>295529.452804943</v>
      </c>
      <c r="AK64" s="68">
        <v>48859</v>
      </c>
      <c r="AL64" s="68">
        <v>228066.5</v>
      </c>
      <c r="AM64" s="68"/>
      <c r="AN64" s="91">
        <v>12270.9832751309</v>
      </c>
      <c r="AO64" s="68">
        <v>2</v>
      </c>
      <c r="AP64" s="91">
        <v>2028.72494145394</v>
      </c>
      <c r="AQ64" s="68">
        <v>3</v>
      </c>
      <c r="AR64" s="91">
        <v>9469.78441761199</v>
      </c>
      <c r="AS64" s="68">
        <v>2</v>
      </c>
      <c r="AT64" s="91">
        <v>0</v>
      </c>
      <c r="AU64" s="68">
        <v>1</v>
      </c>
      <c r="AV64" s="91">
        <v>7.14418857995622</v>
      </c>
      <c r="AW64" s="68">
        <v>5</v>
      </c>
      <c r="AX64" s="91">
        <v>-11.7829737293491</v>
      </c>
      <c r="AY64" s="68">
        <v>7</v>
      </c>
      <c r="AZ64" s="91">
        <v>-9.2</v>
      </c>
      <c r="BA64" s="68">
        <v>12</v>
      </c>
      <c r="BB64" s="68"/>
      <c r="BC64" s="68"/>
      <c r="BD64" s="99"/>
    </row>
    <row r="65" s="54" customFormat="1" ht="27" customHeight="1" spans="1:56">
      <c r="A65" s="68" t="s">
        <v>655</v>
      </c>
      <c r="B65" s="65">
        <v>13977.192195407</v>
      </c>
      <c r="C65" s="68">
        <v>2</v>
      </c>
      <c r="D65" s="65">
        <v>9.44182941720801</v>
      </c>
      <c r="E65" s="68">
        <v>11</v>
      </c>
      <c r="F65" s="65">
        <v>16551.0744</v>
      </c>
      <c r="G65" s="68">
        <v>1</v>
      </c>
      <c r="H65" s="65">
        <v>8.86</v>
      </c>
      <c r="I65" s="68">
        <v>6</v>
      </c>
      <c r="J65" s="65">
        <v>7379.658</v>
      </c>
      <c r="K65" s="68">
        <v>2</v>
      </c>
      <c r="L65" s="65">
        <v>9.8</v>
      </c>
      <c r="M65" s="68">
        <v>8</v>
      </c>
      <c r="N65" s="65">
        <v>12771.343708194</v>
      </c>
      <c r="O65" s="68">
        <v>2</v>
      </c>
      <c r="P65" s="65">
        <v>15204</v>
      </c>
      <c r="Q65" s="68">
        <v>1</v>
      </c>
      <c r="R65" s="65">
        <v>6721</v>
      </c>
      <c r="S65" s="68">
        <v>2</v>
      </c>
      <c r="T65" s="79">
        <v>241705.367831711</v>
      </c>
      <c r="U65" s="79">
        <v>173872.754210913</v>
      </c>
      <c r="V65" s="79">
        <v>67832.613620798</v>
      </c>
      <c r="W65" s="79">
        <v>275003</v>
      </c>
      <c r="X65" s="79">
        <v>201633</v>
      </c>
      <c r="Y65" s="68">
        <v>73370</v>
      </c>
      <c r="Z65" s="65">
        <v>15145.2399490613</v>
      </c>
      <c r="AA65" s="68">
        <v>2</v>
      </c>
      <c r="AB65" s="65">
        <v>18109.0183089058</v>
      </c>
      <c r="AC65" s="68">
        <v>1</v>
      </c>
      <c r="AD65" s="65">
        <v>31.239466106971</v>
      </c>
      <c r="AE65" s="68">
        <v>5</v>
      </c>
      <c r="AF65" s="65">
        <v>7896.25190130513</v>
      </c>
      <c r="AG65" s="68">
        <v>2</v>
      </c>
      <c r="AH65" s="65">
        <v>33.6892489725004</v>
      </c>
      <c r="AI65" s="68">
        <v>4</v>
      </c>
      <c r="AJ65" s="68">
        <v>179901.234481817</v>
      </c>
      <c r="AK65" s="68">
        <v>30454</v>
      </c>
      <c r="AL65" s="68">
        <v>122279.6</v>
      </c>
      <c r="AM65" s="68"/>
      <c r="AN65" s="91">
        <v>6541.79170706561</v>
      </c>
      <c r="AO65" s="68">
        <v>4</v>
      </c>
      <c r="AP65" s="91">
        <v>1107.40610102435</v>
      </c>
      <c r="AQ65" s="68">
        <v>6</v>
      </c>
      <c r="AR65" s="91">
        <v>4446.48240201016</v>
      </c>
      <c r="AS65" s="68">
        <v>3</v>
      </c>
      <c r="AT65" s="91">
        <v>0</v>
      </c>
      <c r="AU65" s="68">
        <v>1</v>
      </c>
      <c r="AV65" s="91">
        <v>7.67808779973673</v>
      </c>
      <c r="AW65" s="68">
        <v>4</v>
      </c>
      <c r="AX65" s="91">
        <v>-5.70349269259351</v>
      </c>
      <c r="AY65" s="68">
        <v>6</v>
      </c>
      <c r="AZ65" s="91">
        <v>19.8</v>
      </c>
      <c r="BA65" s="68">
        <v>1</v>
      </c>
      <c r="BB65" s="68"/>
      <c r="BC65" s="68"/>
      <c r="BD65" s="99"/>
    </row>
    <row r="66" s="54" customFormat="1" ht="27" customHeight="1" spans="1:56">
      <c r="A66" s="68" t="s">
        <v>656</v>
      </c>
      <c r="B66" s="65">
        <v>13268.7880239809</v>
      </c>
      <c r="C66" s="68">
        <v>3</v>
      </c>
      <c r="D66" s="65">
        <v>9.98588245046885</v>
      </c>
      <c r="E66" s="68">
        <v>5</v>
      </c>
      <c r="F66" s="65">
        <v>15362.5032</v>
      </c>
      <c r="G66" s="68">
        <v>2</v>
      </c>
      <c r="H66" s="65">
        <v>9.56</v>
      </c>
      <c r="I66" s="68">
        <v>1</v>
      </c>
      <c r="J66" s="65">
        <v>7244.604</v>
      </c>
      <c r="K66" s="68">
        <v>3</v>
      </c>
      <c r="L66" s="65">
        <v>9.8</v>
      </c>
      <c r="M66" s="68">
        <v>8</v>
      </c>
      <c r="N66" s="65">
        <v>12064.0828880528</v>
      </c>
      <c r="O66" s="68">
        <v>3</v>
      </c>
      <c r="P66" s="65">
        <v>14022</v>
      </c>
      <c r="Q66" s="68">
        <v>2</v>
      </c>
      <c r="R66" s="65">
        <v>6598</v>
      </c>
      <c r="S66" s="68">
        <v>3</v>
      </c>
      <c r="T66" s="79">
        <v>276286.864565694</v>
      </c>
      <c r="U66" s="79">
        <v>205028.773398964</v>
      </c>
      <c r="V66" s="79">
        <v>71258.0911667304</v>
      </c>
      <c r="W66" s="79">
        <v>161086</v>
      </c>
      <c r="X66" s="79">
        <v>61837</v>
      </c>
      <c r="Y66" s="68">
        <v>99249</v>
      </c>
      <c r="Z66" s="65">
        <v>9757.45704857291</v>
      </c>
      <c r="AA66" s="68">
        <v>5</v>
      </c>
      <c r="AB66" s="65">
        <v>9403.46948664743</v>
      </c>
      <c r="AC66" s="68">
        <v>12</v>
      </c>
      <c r="AD66" s="65">
        <v>6.63256375205152</v>
      </c>
      <c r="AE66" s="68">
        <v>10</v>
      </c>
      <c r="AF66" s="65">
        <v>10057.7670323258</v>
      </c>
      <c r="AG66" s="68">
        <v>4</v>
      </c>
      <c r="AH66" s="65">
        <v>36.9818763965819</v>
      </c>
      <c r="AI66" s="68">
        <v>3</v>
      </c>
      <c r="AJ66" s="68">
        <v>97884.6457169525</v>
      </c>
      <c r="AK66" s="68">
        <v>32764</v>
      </c>
      <c r="AL66" s="68">
        <v>49702.2</v>
      </c>
      <c r="AM66" s="68"/>
      <c r="AN66" s="91">
        <v>6076.54580267388</v>
      </c>
      <c r="AO66" s="68">
        <v>5</v>
      </c>
      <c r="AP66" s="91">
        <v>2033.94460102057</v>
      </c>
      <c r="AQ66" s="68">
        <v>2</v>
      </c>
      <c r="AR66" s="91">
        <v>3085.44504177893</v>
      </c>
      <c r="AS66" s="68">
        <v>4</v>
      </c>
      <c r="AT66" s="91">
        <v>0</v>
      </c>
      <c r="AU66" s="68">
        <v>1</v>
      </c>
      <c r="AV66" s="91">
        <v>6.92125280598613</v>
      </c>
      <c r="AW66" s="68">
        <v>7</v>
      </c>
      <c r="AX66" s="91">
        <v>-17.2521783053416</v>
      </c>
      <c r="AY66" s="68">
        <v>10</v>
      </c>
      <c r="AZ66" s="91">
        <v>12.1</v>
      </c>
      <c r="BA66" s="68">
        <v>5</v>
      </c>
      <c r="BB66" s="68"/>
      <c r="BC66" s="68"/>
      <c r="BD66" s="99"/>
    </row>
    <row r="67" s="54" customFormat="1" ht="27" customHeight="1" spans="1:56">
      <c r="A67" s="68" t="s">
        <v>657</v>
      </c>
      <c r="B67" s="65">
        <v>9289.09160482068</v>
      </c>
      <c r="C67" s="68">
        <v>4</v>
      </c>
      <c r="D67" s="65">
        <v>9.66707549256208</v>
      </c>
      <c r="E67" s="68">
        <v>9</v>
      </c>
      <c r="F67" s="65">
        <v>11950.2848</v>
      </c>
      <c r="G67" s="68">
        <v>5</v>
      </c>
      <c r="H67" s="65">
        <v>8.56</v>
      </c>
      <c r="I67" s="68">
        <v>9</v>
      </c>
      <c r="J67" s="65">
        <v>7553.1456</v>
      </c>
      <c r="K67" s="68">
        <v>1</v>
      </c>
      <c r="L67" s="65">
        <v>10.04</v>
      </c>
      <c r="M67" s="68">
        <v>6</v>
      </c>
      <c r="N67" s="65">
        <v>8470.26471992562</v>
      </c>
      <c r="O67" s="68">
        <v>4</v>
      </c>
      <c r="P67" s="65">
        <v>11008</v>
      </c>
      <c r="Q67" s="68">
        <v>5</v>
      </c>
      <c r="R67" s="65">
        <v>6864</v>
      </c>
      <c r="S67" s="68">
        <v>1</v>
      </c>
      <c r="T67" s="79">
        <v>159270.599606466</v>
      </c>
      <c r="U67" s="79">
        <v>62878.4190121246</v>
      </c>
      <c r="V67" s="79">
        <v>96392.1805943413</v>
      </c>
      <c r="W67" s="79">
        <v>592750</v>
      </c>
      <c r="X67" s="79">
        <v>231683</v>
      </c>
      <c r="Y67" s="68">
        <v>361067</v>
      </c>
      <c r="Z67" s="65">
        <v>9063.28387415988</v>
      </c>
      <c r="AA67" s="68">
        <v>6</v>
      </c>
      <c r="AB67" s="65">
        <v>13051.1966246567</v>
      </c>
      <c r="AC67" s="68">
        <v>4</v>
      </c>
      <c r="AD67" s="65">
        <v>35.8508124053465</v>
      </c>
      <c r="AE67" s="68">
        <v>4</v>
      </c>
      <c r="AF67" s="65">
        <v>6314.39589795486</v>
      </c>
      <c r="AG67" s="68">
        <v>1</v>
      </c>
      <c r="AH67" s="65">
        <v>8.18003043644234</v>
      </c>
      <c r="AI67" s="68">
        <v>7</v>
      </c>
      <c r="AJ67" s="68">
        <v>339209.443293808</v>
      </c>
      <c r="AK67" s="68">
        <v>68080</v>
      </c>
      <c r="AL67" s="68">
        <v>46814.2</v>
      </c>
      <c r="AM67" s="68"/>
      <c r="AN67" s="91">
        <v>5722.63927952438</v>
      </c>
      <c r="AO67" s="68">
        <v>6</v>
      </c>
      <c r="AP67" s="91">
        <v>1148.54491775622</v>
      </c>
      <c r="AQ67" s="68">
        <v>5</v>
      </c>
      <c r="AR67" s="91">
        <v>789.779839730072</v>
      </c>
      <c r="AS67" s="68">
        <v>11</v>
      </c>
      <c r="AT67" s="91">
        <v>0</v>
      </c>
      <c r="AU67" s="68">
        <v>1</v>
      </c>
      <c r="AV67" s="91">
        <v>5.96210197162779</v>
      </c>
      <c r="AW67" s="68">
        <v>8</v>
      </c>
      <c r="AX67" s="91">
        <v>-14.1747768645051</v>
      </c>
      <c r="AY67" s="68">
        <v>8</v>
      </c>
      <c r="AZ67" s="91">
        <v>14.4</v>
      </c>
      <c r="BA67" s="68">
        <v>4</v>
      </c>
      <c r="BB67" s="68"/>
      <c r="BC67" s="68"/>
      <c r="BD67" s="99"/>
    </row>
    <row r="68" s="54" customFormat="1" ht="27" customHeight="1" spans="1:56">
      <c r="A68" s="68" t="s">
        <v>658</v>
      </c>
      <c r="B68" s="65">
        <v>8648.71825736239</v>
      </c>
      <c r="C68" s="68">
        <v>6</v>
      </c>
      <c r="D68" s="65">
        <v>10.0538891577391</v>
      </c>
      <c r="E68" s="68">
        <v>4</v>
      </c>
      <c r="F68" s="65">
        <v>12146.761</v>
      </c>
      <c r="G68" s="68">
        <v>4</v>
      </c>
      <c r="H68" s="65">
        <v>9.45</v>
      </c>
      <c r="I68" s="68">
        <v>2</v>
      </c>
      <c r="J68" s="65">
        <v>6298.712</v>
      </c>
      <c r="K68" s="68">
        <v>5</v>
      </c>
      <c r="L68" s="65">
        <v>9.6</v>
      </c>
      <c r="M68" s="68">
        <v>10</v>
      </c>
      <c r="N68" s="65">
        <v>7858.62119326494</v>
      </c>
      <c r="O68" s="68">
        <v>6</v>
      </c>
      <c r="P68" s="65">
        <v>11098</v>
      </c>
      <c r="Q68" s="68">
        <v>4</v>
      </c>
      <c r="R68" s="65">
        <v>5747</v>
      </c>
      <c r="S68" s="68">
        <v>5</v>
      </c>
      <c r="T68" s="79">
        <v>586258.772000536</v>
      </c>
      <c r="U68" s="79">
        <v>235584.8561862</v>
      </c>
      <c r="V68" s="79">
        <v>350673.915814336</v>
      </c>
      <c r="W68" s="79">
        <v>838712</v>
      </c>
      <c r="X68" s="79">
        <v>261289</v>
      </c>
      <c r="Y68" s="68">
        <v>577423</v>
      </c>
      <c r="Z68" s="65">
        <v>6248.10572955238</v>
      </c>
      <c r="AA68" s="68">
        <v>9</v>
      </c>
      <c r="AB68" s="65">
        <v>12825.4156426303</v>
      </c>
      <c r="AC68" s="68">
        <v>5</v>
      </c>
      <c r="AD68" s="65">
        <v>59.9176026783728</v>
      </c>
      <c r="AE68" s="68">
        <v>1</v>
      </c>
      <c r="AF68" s="65">
        <v>5407.19882710605</v>
      </c>
      <c r="AG68" s="68">
        <v>6</v>
      </c>
      <c r="AH68" s="65">
        <v>-6.89993914251299</v>
      </c>
      <c r="AI68" s="68">
        <v>10</v>
      </c>
      <c r="AJ68" s="68">
        <v>301821.782333373</v>
      </c>
      <c r="AK68" s="68">
        <v>48767</v>
      </c>
      <c r="AL68" s="68">
        <v>57867.8</v>
      </c>
      <c r="AM68" s="68"/>
      <c r="AN68" s="91">
        <v>3598.63436237198</v>
      </c>
      <c r="AO68" s="68">
        <v>11</v>
      </c>
      <c r="AP68" s="91">
        <v>581.451082135465</v>
      </c>
      <c r="AQ68" s="68">
        <v>12</v>
      </c>
      <c r="AR68" s="91">
        <v>689.960320109883</v>
      </c>
      <c r="AS68" s="68">
        <v>12</v>
      </c>
      <c r="AT68" s="91">
        <v>0</v>
      </c>
      <c r="AU68" s="68">
        <v>1</v>
      </c>
      <c r="AV68" s="91">
        <v>-3.76989493531718</v>
      </c>
      <c r="AW68" s="68">
        <v>11</v>
      </c>
      <c r="AX68" s="91">
        <v>-28.3912366744002</v>
      </c>
      <c r="AY68" s="68">
        <v>12</v>
      </c>
      <c r="AZ68" s="91">
        <v>11.1</v>
      </c>
      <c r="BA68" s="68">
        <v>8</v>
      </c>
      <c r="BB68" s="68"/>
      <c r="BC68" s="68"/>
      <c r="BD68" s="99"/>
    </row>
    <row r="69" s="54" customFormat="1" ht="27" customHeight="1" spans="1:56">
      <c r="A69" s="68" t="s">
        <v>659</v>
      </c>
      <c r="B69" s="65">
        <v>7236.8867579197</v>
      </c>
      <c r="C69" s="68">
        <v>7</v>
      </c>
      <c r="D69" s="65">
        <v>9.83959001951375</v>
      </c>
      <c r="E69" s="68">
        <v>7</v>
      </c>
      <c r="F69" s="65">
        <v>11483.9928</v>
      </c>
      <c r="G69" s="68">
        <v>6</v>
      </c>
      <c r="H69" s="65">
        <v>8.36</v>
      </c>
      <c r="I69" s="68">
        <v>10</v>
      </c>
      <c r="J69" s="65">
        <v>5018.98866</v>
      </c>
      <c r="K69" s="68">
        <v>7</v>
      </c>
      <c r="L69" s="65">
        <v>10.138</v>
      </c>
      <c r="M69" s="68">
        <v>5</v>
      </c>
      <c r="N69" s="65">
        <v>6588.59593033261</v>
      </c>
      <c r="O69" s="68">
        <v>7</v>
      </c>
      <c r="P69" s="65">
        <v>10598</v>
      </c>
      <c r="Q69" s="68">
        <v>6</v>
      </c>
      <c r="R69" s="65">
        <v>4557</v>
      </c>
      <c r="S69" s="68">
        <v>7</v>
      </c>
      <c r="T69" s="79">
        <v>493487.77597221</v>
      </c>
      <c r="U69" s="79">
        <v>169296.968103007</v>
      </c>
      <c r="V69" s="79">
        <v>324190.807869203</v>
      </c>
      <c r="W69" s="79">
        <v>500292</v>
      </c>
      <c r="X69" s="79">
        <v>166493</v>
      </c>
      <c r="Y69" s="68">
        <v>333799</v>
      </c>
      <c r="Z69" s="65">
        <v>5894.39488144594</v>
      </c>
      <c r="AA69" s="68">
        <v>11</v>
      </c>
      <c r="AB69" s="65">
        <v>11891</v>
      </c>
      <c r="AC69" s="68">
        <v>7</v>
      </c>
      <c r="AD69" s="65">
        <v>29.6685406852294</v>
      </c>
      <c r="AE69" s="68">
        <v>6</v>
      </c>
      <c r="AF69" s="65">
        <v>4956</v>
      </c>
      <c r="AG69" s="68">
        <v>8</v>
      </c>
      <c r="AH69" s="65">
        <v>-1.77224093037584</v>
      </c>
      <c r="AI69" s="68">
        <v>9</v>
      </c>
      <c r="AJ69" s="68">
        <v>233989.868852693</v>
      </c>
      <c r="AK69" s="68">
        <v>36896</v>
      </c>
      <c r="AL69" s="68">
        <v>72136.2</v>
      </c>
      <c r="AM69" s="68"/>
      <c r="AN69" s="91">
        <v>4677.06597052707</v>
      </c>
      <c r="AO69" s="68">
        <v>8</v>
      </c>
      <c r="AP69" s="91">
        <v>737.489306245153</v>
      </c>
      <c r="AQ69" s="68">
        <v>9</v>
      </c>
      <c r="AR69" s="91">
        <v>1441.88194094649</v>
      </c>
      <c r="AS69" s="68">
        <v>5</v>
      </c>
      <c r="AT69" s="91">
        <v>0</v>
      </c>
      <c r="AU69" s="68">
        <v>1</v>
      </c>
      <c r="AV69" s="91">
        <v>5.8563537014755</v>
      </c>
      <c r="AW69" s="68">
        <v>9</v>
      </c>
      <c r="AX69" s="91">
        <v>-16.5362168031489</v>
      </c>
      <c r="AY69" s="68">
        <v>9</v>
      </c>
      <c r="AZ69" s="91">
        <v>4.7</v>
      </c>
      <c r="BA69" s="68">
        <v>10</v>
      </c>
      <c r="BB69" s="68"/>
      <c r="BC69" s="68"/>
      <c r="BD69" s="99"/>
    </row>
    <row r="70" s="54" customFormat="1" ht="27" customHeight="1" spans="1:56">
      <c r="A70" s="68" t="s">
        <v>660</v>
      </c>
      <c r="B70" s="65">
        <v>6434.842149339</v>
      </c>
      <c r="C70" s="68">
        <v>10</v>
      </c>
      <c r="D70" s="65">
        <v>10.0637643881629</v>
      </c>
      <c r="E70" s="68">
        <v>3</v>
      </c>
      <c r="F70" s="65">
        <v>10437.24682</v>
      </c>
      <c r="G70" s="68">
        <v>10</v>
      </c>
      <c r="H70" s="65">
        <v>8.563</v>
      </c>
      <c r="I70" s="68">
        <v>8</v>
      </c>
      <c r="J70" s="65">
        <v>4580.759</v>
      </c>
      <c r="K70" s="68">
        <v>10</v>
      </c>
      <c r="L70" s="65">
        <v>10.3</v>
      </c>
      <c r="M70" s="68">
        <v>3</v>
      </c>
      <c r="N70" s="65">
        <v>5846.46744104189</v>
      </c>
      <c r="O70" s="68">
        <v>10</v>
      </c>
      <c r="P70" s="65">
        <v>9614</v>
      </c>
      <c r="Q70" s="68">
        <v>10</v>
      </c>
      <c r="R70" s="65">
        <v>4153</v>
      </c>
      <c r="S70" s="68">
        <v>10</v>
      </c>
      <c r="T70" s="79">
        <v>507662.370971619</v>
      </c>
      <c r="U70" s="79">
        <v>160718.89441272</v>
      </c>
      <c r="V70" s="79">
        <v>346943.476558899</v>
      </c>
      <c r="W70" s="79">
        <v>515283</v>
      </c>
      <c r="X70" s="79">
        <v>158057</v>
      </c>
      <c r="Y70" s="68">
        <v>357226</v>
      </c>
      <c r="Z70" s="65">
        <v>5355.27804748358</v>
      </c>
      <c r="AA70" s="68">
        <v>12</v>
      </c>
      <c r="AB70" s="65">
        <v>10230.2245044812</v>
      </c>
      <c r="AC70" s="68">
        <v>11</v>
      </c>
      <c r="AD70" s="65">
        <v>18.5103909437242</v>
      </c>
      <c r="AE70" s="68">
        <v>8</v>
      </c>
      <c r="AF70" s="65">
        <v>4546</v>
      </c>
      <c r="AG70" s="68">
        <v>11</v>
      </c>
      <c r="AH70" s="65">
        <v>-21.6756103930144</v>
      </c>
      <c r="AI70" s="68">
        <v>11</v>
      </c>
      <c r="AJ70" s="68">
        <v>201788.636181273</v>
      </c>
      <c r="AK70" s="68">
        <v>31552</v>
      </c>
      <c r="AL70" s="68">
        <v>66831.1</v>
      </c>
      <c r="AM70" s="68"/>
      <c r="AN70" s="91">
        <v>3916.07400557116</v>
      </c>
      <c r="AO70" s="68">
        <v>10</v>
      </c>
      <c r="AP70" s="91">
        <v>612.323713376921</v>
      </c>
      <c r="AQ70" s="68">
        <v>11</v>
      </c>
      <c r="AR70" s="91">
        <v>1296.97855353272</v>
      </c>
      <c r="AS70" s="68">
        <v>6</v>
      </c>
      <c r="AT70" s="91">
        <v>0</v>
      </c>
      <c r="AU70" s="68">
        <v>1</v>
      </c>
      <c r="AV70" s="91">
        <v>8.91859402307593</v>
      </c>
      <c r="AW70" s="68">
        <v>1</v>
      </c>
      <c r="AX70" s="91">
        <v>15.460899476708</v>
      </c>
      <c r="AY70" s="68">
        <v>2</v>
      </c>
      <c r="AZ70" s="91">
        <v>11.4</v>
      </c>
      <c r="BA70" s="68">
        <v>7</v>
      </c>
      <c r="BB70" s="68"/>
      <c r="BC70" s="68"/>
      <c r="BD70" s="99"/>
    </row>
    <row r="71" s="54" customFormat="1" ht="27" customHeight="1" spans="1:56">
      <c r="A71" s="68" t="s">
        <v>661</v>
      </c>
      <c r="B71" s="65">
        <v>6132.91531942985</v>
      </c>
      <c r="C71" s="68">
        <v>12</v>
      </c>
      <c r="D71" s="65">
        <v>10.4200782238553</v>
      </c>
      <c r="E71" s="68">
        <v>2</v>
      </c>
      <c r="F71" s="65">
        <v>8821.9375</v>
      </c>
      <c r="G71" s="68">
        <v>12</v>
      </c>
      <c r="H71" s="65">
        <v>9.25</v>
      </c>
      <c r="I71" s="68">
        <v>4</v>
      </c>
      <c r="J71" s="65">
        <v>4920.1354</v>
      </c>
      <c r="K71" s="68">
        <v>8</v>
      </c>
      <c r="L71" s="65">
        <v>10.54</v>
      </c>
      <c r="M71" s="68">
        <v>2</v>
      </c>
      <c r="N71" s="65">
        <v>5554.16679473506</v>
      </c>
      <c r="O71" s="68">
        <v>12</v>
      </c>
      <c r="P71" s="65">
        <v>8075</v>
      </c>
      <c r="Q71" s="68">
        <v>12</v>
      </c>
      <c r="R71" s="65">
        <v>4451</v>
      </c>
      <c r="S71" s="68">
        <v>8</v>
      </c>
      <c r="T71" s="79">
        <v>562432.519178657</v>
      </c>
      <c r="U71" s="79">
        <v>174818.416673213</v>
      </c>
      <c r="V71" s="79">
        <v>387614.102505444</v>
      </c>
      <c r="W71" s="79">
        <v>571025</v>
      </c>
      <c r="X71" s="79">
        <v>171923</v>
      </c>
      <c r="Y71" s="68">
        <v>399102</v>
      </c>
      <c r="Z71" s="65">
        <v>8079.22257878044</v>
      </c>
      <c r="AA71" s="68">
        <v>7</v>
      </c>
      <c r="AB71" s="65">
        <v>10949.99937596</v>
      </c>
      <c r="AC71" s="68">
        <v>10</v>
      </c>
      <c r="AD71" s="65">
        <v>20.4827650311911</v>
      </c>
      <c r="AE71" s="68">
        <v>7</v>
      </c>
      <c r="AF71" s="65">
        <v>7284.82435196683</v>
      </c>
      <c r="AG71" s="68">
        <v>12</v>
      </c>
      <c r="AH71" s="65">
        <v>65.3331960323084</v>
      </c>
      <c r="AI71" s="68">
        <v>1</v>
      </c>
      <c r="AJ71" s="68">
        <v>268241.383741394</v>
      </c>
      <c r="AK71" s="68">
        <v>43830</v>
      </c>
      <c r="AL71" s="68">
        <v>66978.9</v>
      </c>
      <c r="AM71" s="68"/>
      <c r="AN71" s="91">
        <v>4697.54185440907</v>
      </c>
      <c r="AO71" s="68">
        <v>7</v>
      </c>
      <c r="AP71" s="91">
        <v>767.567094260321</v>
      </c>
      <c r="AQ71" s="68">
        <v>8</v>
      </c>
      <c r="AR71" s="91">
        <v>1172.95915240138</v>
      </c>
      <c r="AS71" s="68">
        <v>8</v>
      </c>
      <c r="AT71" s="91">
        <v>0</v>
      </c>
      <c r="AU71" s="68">
        <v>1</v>
      </c>
      <c r="AV71" s="91">
        <v>7.83881132464592</v>
      </c>
      <c r="AW71" s="68">
        <v>3</v>
      </c>
      <c r="AX71" s="91">
        <v>7.83348915022388</v>
      </c>
      <c r="AY71" s="68">
        <v>4</v>
      </c>
      <c r="AZ71" s="91">
        <v>14.7</v>
      </c>
      <c r="BA71" s="68">
        <v>2</v>
      </c>
      <c r="BB71" s="68"/>
      <c r="BC71" s="68"/>
      <c r="BD71" s="99"/>
    </row>
    <row r="72" s="54" customFormat="1" ht="27" customHeight="1" spans="1:56">
      <c r="A72" s="68" t="s">
        <v>662</v>
      </c>
      <c r="B72" s="65">
        <v>6816.92556303883</v>
      </c>
      <c r="C72" s="68">
        <v>8</v>
      </c>
      <c r="D72" s="65">
        <v>9.62631428583391</v>
      </c>
      <c r="E72" s="68">
        <v>10</v>
      </c>
      <c r="F72" s="65">
        <v>10712.958</v>
      </c>
      <c r="G72" s="68">
        <v>9</v>
      </c>
      <c r="H72" s="65">
        <v>7.95</v>
      </c>
      <c r="I72" s="68">
        <v>12</v>
      </c>
      <c r="J72" s="65">
        <v>4852.1075</v>
      </c>
      <c r="K72" s="68">
        <v>9</v>
      </c>
      <c r="L72" s="65">
        <v>10.15</v>
      </c>
      <c r="M72" s="68">
        <v>4</v>
      </c>
      <c r="N72" s="65">
        <v>6218.32961132373</v>
      </c>
      <c r="O72" s="68">
        <v>8</v>
      </c>
      <c r="P72" s="65">
        <v>9924</v>
      </c>
      <c r="Q72" s="68">
        <v>8</v>
      </c>
      <c r="R72" s="65">
        <v>4405</v>
      </c>
      <c r="S72" s="68">
        <v>9</v>
      </c>
      <c r="T72" s="79">
        <v>519363.422103418</v>
      </c>
      <c r="U72" s="79">
        <v>174113.745612596</v>
      </c>
      <c r="V72" s="79">
        <v>345249.676490822</v>
      </c>
      <c r="W72" s="79">
        <v>526712</v>
      </c>
      <c r="X72" s="79">
        <v>171230</v>
      </c>
      <c r="Y72" s="68">
        <v>355482</v>
      </c>
      <c r="Z72" s="65">
        <v>6867.92104540414</v>
      </c>
      <c r="AA72" s="68">
        <v>8</v>
      </c>
      <c r="AB72" s="65">
        <v>11387.2674843</v>
      </c>
      <c r="AC72" s="68">
        <v>8</v>
      </c>
      <c r="AD72" s="65">
        <v>49.0797939277722</v>
      </c>
      <c r="AE72" s="68">
        <v>3</v>
      </c>
      <c r="AF72" s="65">
        <v>5167.83307334463</v>
      </c>
      <c r="AG72" s="68">
        <v>5</v>
      </c>
      <c r="AH72" s="65">
        <v>6.64122509879725</v>
      </c>
      <c r="AI72" s="68">
        <v>8</v>
      </c>
      <c r="AJ72" s="68">
        <v>176565.258405112</v>
      </c>
      <c r="AK72" s="68">
        <v>33180</v>
      </c>
      <c r="AL72" s="68">
        <v>59968.1</v>
      </c>
      <c r="AM72" s="68"/>
      <c r="AN72" s="91">
        <v>3352.21636122039</v>
      </c>
      <c r="AO72" s="68">
        <v>12</v>
      </c>
      <c r="AP72" s="91">
        <v>629.945776819211</v>
      </c>
      <c r="AQ72" s="68">
        <v>10</v>
      </c>
      <c r="AR72" s="91">
        <v>1138.53680948982</v>
      </c>
      <c r="AS72" s="68">
        <v>10</v>
      </c>
      <c r="AT72" s="91">
        <v>0</v>
      </c>
      <c r="AU72" s="68">
        <v>1</v>
      </c>
      <c r="AV72" s="91">
        <v>8.28045459183086</v>
      </c>
      <c r="AW72" s="68">
        <v>2</v>
      </c>
      <c r="AX72" s="91">
        <v>20.3089307081475</v>
      </c>
      <c r="AY72" s="68">
        <v>1</v>
      </c>
      <c r="AZ72" s="91">
        <v>11.6</v>
      </c>
      <c r="BA72" s="68">
        <v>6</v>
      </c>
      <c r="BB72" s="68"/>
      <c r="BC72" s="68"/>
      <c r="BD72" s="99"/>
    </row>
    <row r="73" s="54" customFormat="1" ht="27" customHeight="1" spans="1:56">
      <c r="A73" s="68" t="s">
        <v>663</v>
      </c>
      <c r="B73" s="65">
        <v>6270.99923296424</v>
      </c>
      <c r="C73" s="68">
        <v>11</v>
      </c>
      <c r="D73" s="65">
        <v>10.4884092066229</v>
      </c>
      <c r="E73" s="68">
        <v>1</v>
      </c>
      <c r="F73" s="65">
        <v>10727.217</v>
      </c>
      <c r="G73" s="68">
        <v>8</v>
      </c>
      <c r="H73" s="65">
        <v>8.95</v>
      </c>
      <c r="I73" s="68">
        <v>5</v>
      </c>
      <c r="J73" s="65">
        <v>4426.7064</v>
      </c>
      <c r="K73" s="68">
        <v>11</v>
      </c>
      <c r="L73" s="65">
        <v>10.64</v>
      </c>
      <c r="M73" s="68">
        <v>1</v>
      </c>
      <c r="N73" s="65">
        <v>5675.70777604094</v>
      </c>
      <c r="O73" s="68">
        <v>11</v>
      </c>
      <c r="P73" s="65">
        <v>9846</v>
      </c>
      <c r="Q73" s="68">
        <v>9</v>
      </c>
      <c r="R73" s="65">
        <v>4001</v>
      </c>
      <c r="S73" s="68">
        <v>11</v>
      </c>
      <c r="T73" s="79">
        <v>316535.419131546</v>
      </c>
      <c r="U73" s="79">
        <v>92656.6181610171</v>
      </c>
      <c r="V73" s="79">
        <v>223878.800970529</v>
      </c>
      <c r="W73" s="79">
        <v>321636</v>
      </c>
      <c r="X73" s="79">
        <v>91122</v>
      </c>
      <c r="Y73" s="68">
        <v>230514</v>
      </c>
      <c r="Z73" s="65">
        <v>6186.32651855586</v>
      </c>
      <c r="AA73" s="68">
        <v>10</v>
      </c>
      <c r="AB73" s="65">
        <v>12108.5901454749</v>
      </c>
      <c r="AC73" s="68">
        <v>6</v>
      </c>
      <c r="AD73" s="65">
        <v>52.0977716429588</v>
      </c>
      <c r="AE73" s="68">
        <v>2</v>
      </c>
      <c r="AF73" s="65">
        <v>5389.35016908172</v>
      </c>
      <c r="AG73" s="68">
        <v>10</v>
      </c>
      <c r="AH73" s="65">
        <v>13.4686063966629</v>
      </c>
      <c r="AI73" s="68">
        <v>6</v>
      </c>
      <c r="AJ73" s="68">
        <v>139779.174239907</v>
      </c>
      <c r="AK73" s="68">
        <v>24978</v>
      </c>
      <c r="AL73" s="68">
        <v>37018.5</v>
      </c>
      <c r="AM73" s="68"/>
      <c r="AN73" s="91">
        <v>4345.88087900318</v>
      </c>
      <c r="AO73" s="68">
        <v>9</v>
      </c>
      <c r="AP73" s="91">
        <v>776.592172518002</v>
      </c>
      <c r="AQ73" s="68">
        <v>7</v>
      </c>
      <c r="AR73" s="91">
        <v>1150.94392418759</v>
      </c>
      <c r="AS73" s="68">
        <v>9</v>
      </c>
      <c r="AT73" s="91">
        <v>0</v>
      </c>
      <c r="AU73" s="68">
        <v>1</v>
      </c>
      <c r="AV73" s="91">
        <v>6.95118319553147</v>
      </c>
      <c r="AW73" s="68">
        <v>6</v>
      </c>
      <c r="AX73" s="91">
        <v>6.93094738644633</v>
      </c>
      <c r="AY73" s="68">
        <v>5</v>
      </c>
      <c r="AZ73" s="91">
        <v>14.6</v>
      </c>
      <c r="BA73" s="68">
        <v>3</v>
      </c>
      <c r="BB73" s="68"/>
      <c r="BC73" s="68"/>
      <c r="BD73" s="99"/>
    </row>
    <row r="74" s="54" customFormat="1" ht="27" customHeight="1" spans="1:56">
      <c r="A74" s="68" t="s">
        <v>664</v>
      </c>
      <c r="B74" s="65">
        <v>8773.76780960606</v>
      </c>
      <c r="C74" s="68">
        <v>5</v>
      </c>
      <c r="D74" s="65">
        <v>9.66949679437489</v>
      </c>
      <c r="E74" s="68">
        <v>8</v>
      </c>
      <c r="F74" s="65">
        <v>11468.0075</v>
      </c>
      <c r="G74" s="68">
        <v>7</v>
      </c>
      <c r="H74" s="65">
        <v>8.65</v>
      </c>
      <c r="I74" s="68">
        <v>7</v>
      </c>
      <c r="J74" s="65">
        <v>6899.8344</v>
      </c>
      <c r="K74" s="68">
        <v>4</v>
      </c>
      <c r="L74" s="65">
        <v>9.94</v>
      </c>
      <c r="M74" s="68">
        <v>7</v>
      </c>
      <c r="N74" s="65">
        <v>8000.18972099093</v>
      </c>
      <c r="O74" s="68">
        <v>5</v>
      </c>
      <c r="P74" s="65">
        <v>10555</v>
      </c>
      <c r="Q74" s="68">
        <v>7</v>
      </c>
      <c r="R74" s="65">
        <v>6276</v>
      </c>
      <c r="S74" s="68">
        <v>4</v>
      </c>
      <c r="T74" s="79">
        <v>657429.984597054</v>
      </c>
      <c r="U74" s="79">
        <v>269687.681627742</v>
      </c>
      <c r="V74" s="79">
        <v>387742.302969312</v>
      </c>
      <c r="W74" s="79">
        <v>664455</v>
      </c>
      <c r="X74" s="79">
        <v>265221</v>
      </c>
      <c r="Y74" s="68">
        <v>399234</v>
      </c>
      <c r="Z74" s="65">
        <v>10207.207982606</v>
      </c>
      <c r="AA74" s="68">
        <v>4</v>
      </c>
      <c r="AB74" s="65">
        <v>11104.0927442431</v>
      </c>
      <c r="AC74" s="68">
        <v>9</v>
      </c>
      <c r="AD74" s="65">
        <v>5.47862964875459</v>
      </c>
      <c r="AE74" s="68">
        <v>11</v>
      </c>
      <c r="AF74" s="65">
        <v>9371.28054733851</v>
      </c>
      <c r="AG74" s="68">
        <v>9</v>
      </c>
      <c r="AH74" s="65">
        <v>47.4543878699217</v>
      </c>
      <c r="AI74" s="68">
        <v>2</v>
      </c>
      <c r="AJ74" s="68">
        <v>524232.147044366</v>
      </c>
      <c r="AK74" s="68">
        <v>79527</v>
      </c>
      <c r="AL74" s="68">
        <v>84895.4</v>
      </c>
      <c r="AM74" s="68"/>
      <c r="AN74" s="91">
        <v>7889.65613990964</v>
      </c>
      <c r="AO74" s="68">
        <v>3</v>
      </c>
      <c r="AP74" s="91">
        <v>1196.87563491884</v>
      </c>
      <c r="AQ74" s="68">
        <v>4</v>
      </c>
      <c r="AR74" s="91">
        <v>1277.66966912733</v>
      </c>
      <c r="AS74" s="68">
        <v>7</v>
      </c>
      <c r="AT74" s="91">
        <v>0</v>
      </c>
      <c r="AU74" s="68">
        <v>1</v>
      </c>
      <c r="AV74" s="91">
        <v>5.26527289444205</v>
      </c>
      <c r="AW74" s="68">
        <v>10</v>
      </c>
      <c r="AX74" s="91">
        <v>-22.6970071055727</v>
      </c>
      <c r="AY74" s="68">
        <v>11</v>
      </c>
      <c r="AZ74" s="91">
        <v>6.2</v>
      </c>
      <c r="BA74" s="68">
        <v>9</v>
      </c>
      <c r="BB74" s="68"/>
      <c r="BC74" s="68"/>
      <c r="BD74" s="99"/>
    </row>
    <row r="75" s="54" customFormat="1" ht="27" customHeight="1" spans="1:56">
      <c r="A75" s="68" t="s">
        <v>801</v>
      </c>
      <c r="B75" s="65">
        <v>15140.2368</v>
      </c>
      <c r="C75" s="68">
        <v>1</v>
      </c>
      <c r="D75" s="65">
        <v>8.15999999999997</v>
      </c>
      <c r="E75" s="68">
        <v>12</v>
      </c>
      <c r="F75" s="65">
        <v>15140.2368</v>
      </c>
      <c r="G75" s="68">
        <v>3</v>
      </c>
      <c r="H75" s="65">
        <v>8.16</v>
      </c>
      <c r="I75" s="68">
        <v>11</v>
      </c>
      <c r="J75" s="65">
        <v>0</v>
      </c>
      <c r="K75" s="68" t="s">
        <v>802</v>
      </c>
      <c r="L75" s="65" t="s">
        <v>802</v>
      </c>
      <c r="M75" s="68" t="s">
        <v>802</v>
      </c>
      <c r="N75" s="65">
        <v>13998</v>
      </c>
      <c r="O75" s="68">
        <v>1</v>
      </c>
      <c r="P75" s="65">
        <v>13998</v>
      </c>
      <c r="Q75" s="68">
        <v>3</v>
      </c>
      <c r="R75" s="65" t="s">
        <v>802</v>
      </c>
      <c r="S75" s="68" t="s">
        <v>802</v>
      </c>
      <c r="T75" s="79">
        <v>78156.4604057428</v>
      </c>
      <c r="U75" s="79">
        <v>78156.4604057428</v>
      </c>
      <c r="V75" s="79">
        <v>0</v>
      </c>
      <c r="W75" s="79">
        <v>76862</v>
      </c>
      <c r="X75" s="79">
        <v>76862</v>
      </c>
      <c r="Y75" s="68">
        <v>0</v>
      </c>
      <c r="Z75" s="65">
        <v>15372.0191252546</v>
      </c>
      <c r="AA75" s="68">
        <v>1</v>
      </c>
      <c r="AB75" s="65">
        <v>15372.0191252546</v>
      </c>
      <c r="AC75" s="68">
        <v>2</v>
      </c>
      <c r="AD75" s="65">
        <v>17.4536814785115</v>
      </c>
      <c r="AE75" s="68">
        <v>9</v>
      </c>
      <c r="AF75" s="65">
        <v>0</v>
      </c>
      <c r="AG75" s="68">
        <v>3</v>
      </c>
      <c r="AH75" s="65"/>
      <c r="AI75" s="68" t="e">
        <v>#N/A</v>
      </c>
      <c r="AJ75" s="68">
        <v>315928.844838635</v>
      </c>
      <c r="AK75" s="68">
        <v>50692</v>
      </c>
      <c r="AL75" s="68">
        <v>87007.1</v>
      </c>
      <c r="AM75" s="68"/>
      <c r="AN75" s="91">
        <v>41103.3859174409</v>
      </c>
      <c r="AO75" s="68">
        <v>1</v>
      </c>
      <c r="AP75" s="91">
        <v>6595.19658608936</v>
      </c>
      <c r="AQ75" s="68">
        <v>1</v>
      </c>
      <c r="AR75" s="91">
        <v>11319.9110093414</v>
      </c>
      <c r="AS75" s="68">
        <v>1</v>
      </c>
      <c r="AT75" s="91">
        <v>0</v>
      </c>
      <c r="AU75" s="68">
        <v>1</v>
      </c>
      <c r="AV75" s="91">
        <v>-5.67212540506173</v>
      </c>
      <c r="AW75" s="68">
        <v>12</v>
      </c>
      <c r="AX75" s="91">
        <v>10.5340049279344</v>
      </c>
      <c r="AY75" s="68">
        <v>3</v>
      </c>
      <c r="AZ75" s="91">
        <v>3.1</v>
      </c>
      <c r="BA75" s="68">
        <v>11</v>
      </c>
      <c r="BB75" s="68"/>
      <c r="BC75" s="68"/>
      <c r="BD75" s="99"/>
    </row>
    <row r="76" s="53" customFormat="1" ht="27" hidden="1" customHeight="1" spans="1:56">
      <c r="A76" s="64" t="s">
        <v>624</v>
      </c>
      <c r="B76" s="75">
        <v>9074.97303579778</v>
      </c>
      <c r="C76" s="64"/>
      <c r="D76" s="75">
        <v>8.94325373106577</v>
      </c>
      <c r="E76" s="64"/>
      <c r="F76" s="75">
        <v>12339.702</v>
      </c>
      <c r="G76" s="64"/>
      <c r="H76" s="75">
        <v>8.3</v>
      </c>
      <c r="I76" s="64"/>
      <c r="J76" s="75">
        <v>6492.096</v>
      </c>
      <c r="K76" s="64"/>
      <c r="L76" s="75">
        <v>8.8</v>
      </c>
      <c r="M76" s="64"/>
      <c r="N76" s="75">
        <v>8330.01471000778</v>
      </c>
      <c r="O76" s="64"/>
      <c r="P76" s="75">
        <v>11393.9629402423</v>
      </c>
      <c r="Q76" s="64"/>
      <c r="R76" s="75">
        <v>5967.10285169755</v>
      </c>
      <c r="S76" s="64"/>
      <c r="T76" s="80">
        <v>1317596.23024529</v>
      </c>
      <c r="U76" s="80">
        <v>581979.881263253</v>
      </c>
      <c r="V76" s="80">
        <v>735616.348982038</v>
      </c>
      <c r="W76" s="80">
        <v>1358980</v>
      </c>
      <c r="X76" s="80">
        <v>555143</v>
      </c>
      <c r="Y76" s="64">
        <v>803837</v>
      </c>
      <c r="Z76" s="75">
        <v>11231.150309775</v>
      </c>
      <c r="AA76" s="64"/>
      <c r="AB76" s="75">
        <v>14360.3033810741</v>
      </c>
      <c r="AC76" s="64"/>
      <c r="AD76" s="75">
        <v>26.0335826728736</v>
      </c>
      <c r="AE76" s="64"/>
      <c r="AF76" s="75">
        <v>8906.49331107497</v>
      </c>
      <c r="AG76" s="64"/>
      <c r="AH76" s="75">
        <v>49.2597476115654</v>
      </c>
      <c r="AI76" s="64"/>
      <c r="AJ76" s="64">
        <v>1053000</v>
      </c>
      <c r="AK76" s="64">
        <v>385549</v>
      </c>
      <c r="AL76" s="64">
        <v>358574</v>
      </c>
      <c r="AM76" s="64">
        <v>3300</v>
      </c>
      <c r="AN76" s="92">
        <v>7748.4584026255</v>
      </c>
      <c r="AO76" s="64"/>
      <c r="AP76" s="92">
        <v>2837.04690282418</v>
      </c>
      <c r="AQ76" s="64"/>
      <c r="AR76" s="92">
        <v>1564.44539286818</v>
      </c>
      <c r="AS76" s="64"/>
      <c r="AT76" s="92">
        <v>24.2829180709061</v>
      </c>
      <c r="AU76" s="64"/>
      <c r="AV76" s="92">
        <v>5.1</v>
      </c>
      <c r="AW76" s="64"/>
      <c r="AX76" s="92">
        <v>1.5</v>
      </c>
      <c r="AY76" s="64"/>
      <c r="AZ76" s="92"/>
      <c r="BA76" s="64"/>
      <c r="BB76" s="64"/>
      <c r="BC76" s="64"/>
      <c r="BD76" s="98"/>
    </row>
    <row r="77" s="54" customFormat="1" ht="27" hidden="1" customHeight="1" spans="1:56">
      <c r="A77" s="68" t="s">
        <v>724</v>
      </c>
      <c r="B77" s="65">
        <v>12368.116814991</v>
      </c>
      <c r="C77" s="68">
        <v>1</v>
      </c>
      <c r="D77" s="65">
        <v>8.35791027425654</v>
      </c>
      <c r="E77" s="68">
        <v>7</v>
      </c>
      <c r="F77" s="65">
        <v>13488.809838</v>
      </c>
      <c r="G77" s="68">
        <v>1</v>
      </c>
      <c r="H77" s="65">
        <v>8.1094</v>
      </c>
      <c r="I77" s="68">
        <v>7</v>
      </c>
      <c r="J77" s="65">
        <v>7085.05</v>
      </c>
      <c r="K77" s="68">
        <v>1</v>
      </c>
      <c r="L77" s="65">
        <v>8.5</v>
      </c>
      <c r="M77" s="68">
        <v>7</v>
      </c>
      <c r="N77" s="65">
        <v>11414.1337569975</v>
      </c>
      <c r="O77" s="68">
        <v>1</v>
      </c>
      <c r="P77" s="65">
        <v>12477</v>
      </c>
      <c r="Q77" s="68">
        <v>1</v>
      </c>
      <c r="R77" s="65">
        <v>6530</v>
      </c>
      <c r="S77" s="68">
        <v>1</v>
      </c>
      <c r="T77" s="79">
        <v>222490.206298572</v>
      </c>
      <c r="U77" s="79">
        <v>183553.202382993</v>
      </c>
      <c r="V77" s="79">
        <v>38937.0039155796</v>
      </c>
      <c r="W77" s="79">
        <v>217637</v>
      </c>
      <c r="X77" s="79">
        <v>175089</v>
      </c>
      <c r="Y77" s="68">
        <v>42548</v>
      </c>
      <c r="Z77" s="65">
        <v>12649.3813399677</v>
      </c>
      <c r="AA77" s="68">
        <v>2</v>
      </c>
      <c r="AB77" s="65">
        <v>14238.462044271</v>
      </c>
      <c r="AC77" s="68">
        <v>7</v>
      </c>
      <c r="AD77" s="65">
        <v>14.1168984432621</v>
      </c>
      <c r="AE77" s="68">
        <v>5</v>
      </c>
      <c r="AF77" s="65">
        <v>7327.42845525883</v>
      </c>
      <c r="AG77" s="68">
        <v>7</v>
      </c>
      <c r="AH77" s="65">
        <v>12.2074727890414</v>
      </c>
      <c r="AI77" s="68">
        <v>7</v>
      </c>
      <c r="AJ77" s="68">
        <v>260241</v>
      </c>
      <c r="AK77" s="68">
        <v>41444</v>
      </c>
      <c r="AL77" s="68">
        <v>212605</v>
      </c>
      <c r="AM77" s="68">
        <v>1446</v>
      </c>
      <c r="AN77" s="91">
        <v>11957.5715526312</v>
      </c>
      <c r="AO77" s="68">
        <v>1</v>
      </c>
      <c r="AP77" s="91">
        <v>1904.27179202066</v>
      </c>
      <c r="AQ77" s="68">
        <v>4</v>
      </c>
      <c r="AR77" s="91">
        <v>1446.53712374275</v>
      </c>
      <c r="AS77" s="68">
        <v>2</v>
      </c>
      <c r="AT77" s="91">
        <v>66.44090848523</v>
      </c>
      <c r="AU77" s="68">
        <v>2</v>
      </c>
      <c r="AV77" s="91">
        <v>3.2</v>
      </c>
      <c r="AW77" s="68">
        <v>6</v>
      </c>
      <c r="AX77" s="91">
        <v>0.9</v>
      </c>
      <c r="AY77" s="68">
        <v>5</v>
      </c>
      <c r="AZ77" s="91">
        <v>-5.3</v>
      </c>
      <c r="BA77" s="68">
        <v>7</v>
      </c>
      <c r="BB77" s="68"/>
      <c r="BC77" s="68"/>
      <c r="BD77" s="99"/>
    </row>
    <row r="78" s="54" customFormat="1" ht="27" hidden="1" customHeight="1" spans="1:56">
      <c r="A78" s="68" t="s">
        <v>725</v>
      </c>
      <c r="B78" s="65">
        <v>10161.6427041011</v>
      </c>
      <c r="C78" s="68">
        <v>2</v>
      </c>
      <c r="D78" s="65">
        <v>8.96608010552026</v>
      </c>
      <c r="E78" s="68">
        <v>4</v>
      </c>
      <c r="F78" s="65">
        <v>13457.157</v>
      </c>
      <c r="G78" s="68">
        <v>2</v>
      </c>
      <c r="H78" s="65">
        <v>8.22</v>
      </c>
      <c r="I78" s="68">
        <v>5</v>
      </c>
      <c r="J78" s="65">
        <v>6730.853</v>
      </c>
      <c r="K78" s="68">
        <v>3</v>
      </c>
      <c r="L78" s="65">
        <v>9.09</v>
      </c>
      <c r="M78" s="68">
        <v>1</v>
      </c>
      <c r="N78" s="65">
        <v>9325.51000665601</v>
      </c>
      <c r="O78" s="68">
        <v>2</v>
      </c>
      <c r="P78" s="65">
        <v>12435</v>
      </c>
      <c r="Q78" s="68">
        <v>2</v>
      </c>
      <c r="R78" s="65">
        <v>6170</v>
      </c>
      <c r="S78" s="68">
        <v>3</v>
      </c>
      <c r="T78" s="79">
        <v>144454.012178828</v>
      </c>
      <c r="U78" s="79">
        <v>73679.5924922839</v>
      </c>
      <c r="V78" s="79">
        <v>70774.4196865445</v>
      </c>
      <c r="W78" s="79">
        <v>147620</v>
      </c>
      <c r="X78" s="79">
        <v>70282</v>
      </c>
      <c r="Y78" s="68">
        <v>77338</v>
      </c>
      <c r="Z78" s="65">
        <v>13263.6545277043</v>
      </c>
      <c r="AA78" s="68">
        <v>1</v>
      </c>
      <c r="AB78" s="65">
        <v>14114.5433325073</v>
      </c>
      <c r="AC78" s="68">
        <v>1</v>
      </c>
      <c r="AD78" s="65">
        <v>13.5060159159699</v>
      </c>
      <c r="AE78" s="68">
        <v>6</v>
      </c>
      <c r="AF78" s="65">
        <v>12401.913848866</v>
      </c>
      <c r="AG78" s="68">
        <v>1</v>
      </c>
      <c r="AH78" s="65">
        <v>100.999266095947</v>
      </c>
      <c r="AI78" s="68">
        <v>1</v>
      </c>
      <c r="AJ78" s="68">
        <v>136076</v>
      </c>
      <c r="AK78" s="68">
        <v>42736</v>
      </c>
      <c r="AL78" s="68">
        <v>31482</v>
      </c>
      <c r="AM78" s="68">
        <v>977</v>
      </c>
      <c r="AN78" s="91">
        <v>9217.99214198618</v>
      </c>
      <c r="AO78" s="68">
        <v>3</v>
      </c>
      <c r="AP78" s="91">
        <v>2895.00067741498</v>
      </c>
      <c r="AQ78" s="68">
        <v>2</v>
      </c>
      <c r="AR78" s="91">
        <v>1023.43855846091</v>
      </c>
      <c r="AS78" s="68">
        <v>3</v>
      </c>
      <c r="AT78" s="91">
        <v>66.1834439777808</v>
      </c>
      <c r="AU78" s="68">
        <v>3</v>
      </c>
      <c r="AV78" s="91">
        <v>8.2</v>
      </c>
      <c r="AW78" s="68">
        <v>3</v>
      </c>
      <c r="AX78" s="91">
        <v>4.5</v>
      </c>
      <c r="AY78" s="68">
        <v>1</v>
      </c>
      <c r="AZ78" s="91">
        <v>15.3</v>
      </c>
      <c r="BA78" s="68">
        <v>1</v>
      </c>
      <c r="BB78" s="68"/>
      <c r="BC78" s="68"/>
      <c r="BD78" s="99"/>
    </row>
    <row r="79" s="54" customFormat="1" ht="27" hidden="1" customHeight="1" spans="1:56">
      <c r="A79" s="68" t="s">
        <v>726</v>
      </c>
      <c r="B79" s="65">
        <v>9899.41377011584</v>
      </c>
      <c r="C79" s="68">
        <v>3</v>
      </c>
      <c r="D79" s="65">
        <v>8.93590435598983</v>
      </c>
      <c r="E79" s="68">
        <v>6</v>
      </c>
      <c r="F79" s="65">
        <v>13368.972</v>
      </c>
      <c r="G79" s="68">
        <v>3</v>
      </c>
      <c r="H79" s="65">
        <v>8.4</v>
      </c>
      <c r="I79" s="68">
        <v>3</v>
      </c>
      <c r="J79" s="65">
        <v>6754.92</v>
      </c>
      <c r="K79" s="68">
        <v>2</v>
      </c>
      <c r="L79" s="65">
        <v>8.6</v>
      </c>
      <c r="M79" s="68">
        <v>6</v>
      </c>
      <c r="N79" s="65">
        <v>9087.37466186144</v>
      </c>
      <c r="O79" s="68">
        <v>3</v>
      </c>
      <c r="P79" s="65">
        <v>12333</v>
      </c>
      <c r="Q79" s="68">
        <v>3</v>
      </c>
      <c r="R79" s="65">
        <v>6220</v>
      </c>
      <c r="S79" s="68">
        <v>2</v>
      </c>
      <c r="T79" s="79">
        <v>93042.4121752704</v>
      </c>
      <c r="U79" s="79">
        <v>44234.8027263299</v>
      </c>
      <c r="V79" s="79">
        <v>48807.6094489405</v>
      </c>
      <c r="W79" s="79">
        <v>95529</v>
      </c>
      <c r="X79" s="79">
        <v>42195</v>
      </c>
      <c r="Y79" s="68">
        <v>53334</v>
      </c>
      <c r="Z79" s="65">
        <v>10892.9483227137</v>
      </c>
      <c r="AA79" s="68">
        <v>5</v>
      </c>
      <c r="AB79" s="65">
        <v>14267.8696096475</v>
      </c>
      <c r="AC79" s="68">
        <v>5</v>
      </c>
      <c r="AD79" s="65">
        <v>15.6882310410646</v>
      </c>
      <c r="AE79" s="68">
        <v>4</v>
      </c>
      <c r="AF79" s="65">
        <v>7974.41583447518</v>
      </c>
      <c r="AG79" s="68">
        <v>5</v>
      </c>
      <c r="AH79" s="65">
        <v>28.2050245718282</v>
      </c>
      <c r="AI79" s="68">
        <v>5</v>
      </c>
      <c r="AJ79" s="68">
        <v>97913</v>
      </c>
      <c r="AK79" s="68">
        <v>44416</v>
      </c>
      <c r="AL79" s="68">
        <v>15108</v>
      </c>
      <c r="AM79" s="68">
        <v>1091</v>
      </c>
      <c r="AN79" s="91">
        <v>10249.5577259262</v>
      </c>
      <c r="AO79" s="68">
        <v>2</v>
      </c>
      <c r="AP79" s="91">
        <v>4649.47816893299</v>
      </c>
      <c r="AQ79" s="68">
        <v>1</v>
      </c>
      <c r="AR79" s="91">
        <v>4030.60850631745</v>
      </c>
      <c r="AS79" s="68">
        <v>1</v>
      </c>
      <c r="AT79" s="91">
        <v>114.20615729255</v>
      </c>
      <c r="AU79" s="68">
        <v>1</v>
      </c>
      <c r="AV79" s="91">
        <v>5.6</v>
      </c>
      <c r="AW79" s="68">
        <v>5</v>
      </c>
      <c r="AX79" s="91">
        <v>2.2</v>
      </c>
      <c r="AY79" s="68">
        <v>4</v>
      </c>
      <c r="AZ79" s="91">
        <v>-1.7</v>
      </c>
      <c r="BA79" s="68">
        <v>6</v>
      </c>
      <c r="BB79" s="68"/>
      <c r="BC79" s="68"/>
      <c r="BD79" s="99"/>
    </row>
    <row r="80" s="54" customFormat="1" ht="27" hidden="1" customHeight="1" spans="1:56">
      <c r="A80" s="68" t="s">
        <v>727</v>
      </c>
      <c r="B80" s="65">
        <v>7864.84948082544</v>
      </c>
      <c r="C80" s="68">
        <v>7</v>
      </c>
      <c r="D80" s="65">
        <v>9.0136418876946</v>
      </c>
      <c r="E80" s="68">
        <v>2</v>
      </c>
      <c r="F80" s="65">
        <v>11013.835</v>
      </c>
      <c r="G80" s="68">
        <v>5</v>
      </c>
      <c r="H80" s="65">
        <v>8.5</v>
      </c>
      <c r="I80" s="68">
        <v>2</v>
      </c>
      <c r="J80" s="65">
        <v>6412.0826</v>
      </c>
      <c r="K80" s="68">
        <v>5</v>
      </c>
      <c r="L80" s="65">
        <v>8.79</v>
      </c>
      <c r="M80" s="68">
        <v>4</v>
      </c>
      <c r="N80" s="65">
        <v>7214.55530210409</v>
      </c>
      <c r="O80" s="68">
        <v>7</v>
      </c>
      <c r="P80" s="65">
        <v>10151</v>
      </c>
      <c r="Q80" s="68">
        <v>5</v>
      </c>
      <c r="R80" s="65">
        <v>5894</v>
      </c>
      <c r="S80" s="68">
        <v>5</v>
      </c>
      <c r="T80" s="79">
        <v>390166.345762923</v>
      </c>
      <c r="U80" s="79">
        <v>123174.976806023</v>
      </c>
      <c r="V80" s="79">
        <v>266991.3689569</v>
      </c>
      <c r="W80" s="79">
        <v>409247</v>
      </c>
      <c r="X80" s="79">
        <v>117495</v>
      </c>
      <c r="Y80" s="68">
        <v>291752</v>
      </c>
      <c r="Z80" s="65">
        <v>10902.1807369811</v>
      </c>
      <c r="AA80" s="68">
        <v>4</v>
      </c>
      <c r="AB80" s="65">
        <v>13327.3951622809</v>
      </c>
      <c r="AC80" s="68">
        <v>2</v>
      </c>
      <c r="AD80" s="65">
        <v>31.2907177511286</v>
      </c>
      <c r="AE80" s="68">
        <v>2</v>
      </c>
      <c r="AF80" s="65">
        <v>9893.13425506595</v>
      </c>
      <c r="AG80" s="68">
        <v>2</v>
      </c>
      <c r="AH80" s="65">
        <v>67.8495160390571</v>
      </c>
      <c r="AI80" s="68">
        <v>2</v>
      </c>
      <c r="AJ80" s="68">
        <v>263214</v>
      </c>
      <c r="AK80" s="68">
        <v>61194</v>
      </c>
      <c r="AL80" s="68">
        <v>38504</v>
      </c>
      <c r="AM80" s="68">
        <v>1960</v>
      </c>
      <c r="AN80" s="91">
        <v>6431.66596212068</v>
      </c>
      <c r="AO80" s="68">
        <v>6</v>
      </c>
      <c r="AP80" s="91">
        <v>1495.28279987391</v>
      </c>
      <c r="AQ80" s="68">
        <v>7</v>
      </c>
      <c r="AR80" s="91">
        <v>940.874337502779</v>
      </c>
      <c r="AS80" s="68">
        <v>4</v>
      </c>
      <c r="AT80" s="91">
        <v>47.8928373329554</v>
      </c>
      <c r="AU80" s="68">
        <v>5</v>
      </c>
      <c r="AV80" s="91">
        <v>1.8</v>
      </c>
      <c r="AW80" s="68">
        <v>7</v>
      </c>
      <c r="AX80" s="91">
        <v>0.7</v>
      </c>
      <c r="AY80" s="68">
        <v>6</v>
      </c>
      <c r="AZ80" s="91">
        <v>5.7</v>
      </c>
      <c r="BA80" s="68">
        <v>4</v>
      </c>
      <c r="BB80" s="68"/>
      <c r="BC80" s="68"/>
      <c r="BD80" s="99"/>
    </row>
    <row r="81" s="54" customFormat="1" ht="27" hidden="1" customHeight="1" spans="1:56">
      <c r="A81" s="68" t="s">
        <v>728</v>
      </c>
      <c r="B81" s="65">
        <v>7991.45071442488</v>
      </c>
      <c r="C81" s="68">
        <v>5</v>
      </c>
      <c r="D81" s="65">
        <v>9.04217386051012</v>
      </c>
      <c r="E81" s="68">
        <v>1</v>
      </c>
      <c r="F81" s="65">
        <v>11576.0011855681</v>
      </c>
      <c r="G81" s="68">
        <v>4</v>
      </c>
      <c r="H81" s="65">
        <v>8.6</v>
      </c>
      <c r="I81" s="68">
        <v>1</v>
      </c>
      <c r="J81" s="65">
        <v>6373.081</v>
      </c>
      <c r="K81" s="68">
        <v>6</v>
      </c>
      <c r="L81" s="65">
        <v>8.7</v>
      </c>
      <c r="M81" s="68">
        <v>5</v>
      </c>
      <c r="N81" s="65">
        <v>7328.77054033036</v>
      </c>
      <c r="O81" s="68">
        <v>5</v>
      </c>
      <c r="P81" s="65">
        <v>10659.3012758454</v>
      </c>
      <c r="Q81" s="68">
        <v>4</v>
      </c>
      <c r="R81" s="65">
        <v>5863</v>
      </c>
      <c r="S81" s="68">
        <v>6</v>
      </c>
      <c r="T81" s="79">
        <v>238632.89947048</v>
      </c>
      <c r="U81" s="79">
        <v>74226.8271651869</v>
      </c>
      <c r="V81" s="79">
        <v>164406.072305293</v>
      </c>
      <c r="W81" s="79">
        <v>250457</v>
      </c>
      <c r="X81" s="79">
        <v>70804</v>
      </c>
      <c r="Y81" s="68">
        <v>179653</v>
      </c>
      <c r="Z81" s="65">
        <v>10974.3102903107</v>
      </c>
      <c r="AA81" s="68">
        <v>3</v>
      </c>
      <c r="AB81" s="65">
        <v>20910.071989733</v>
      </c>
      <c r="AC81" s="68">
        <v>6</v>
      </c>
      <c r="AD81" s="65">
        <v>96.167379536561</v>
      </c>
      <c r="AE81" s="68">
        <v>1</v>
      </c>
      <c r="AF81" s="65">
        <v>7441.07980602325</v>
      </c>
      <c r="AG81" s="68">
        <v>6</v>
      </c>
      <c r="AH81" s="65">
        <v>26.9188656105011</v>
      </c>
      <c r="AI81" s="68">
        <v>6</v>
      </c>
      <c r="AJ81" s="68">
        <v>126221</v>
      </c>
      <c r="AK81" s="68">
        <v>39277</v>
      </c>
      <c r="AL81" s="68">
        <v>38505</v>
      </c>
      <c r="AM81" s="68">
        <v>1144</v>
      </c>
      <c r="AN81" s="91">
        <v>5039.62756081882</v>
      </c>
      <c r="AO81" s="68">
        <v>7</v>
      </c>
      <c r="AP81" s="91">
        <v>1568.21330607649</v>
      </c>
      <c r="AQ81" s="68">
        <v>6</v>
      </c>
      <c r="AR81" s="91">
        <v>386.772978994398</v>
      </c>
      <c r="AS81" s="68">
        <v>5</v>
      </c>
      <c r="AT81" s="91">
        <v>45.6765033518728</v>
      </c>
      <c r="AU81" s="68">
        <v>6</v>
      </c>
      <c r="AV81" s="91">
        <v>8.5</v>
      </c>
      <c r="AW81" s="68">
        <v>2</v>
      </c>
      <c r="AX81" s="91">
        <v>-6.2</v>
      </c>
      <c r="AY81" s="68">
        <v>7</v>
      </c>
      <c r="AZ81" s="91">
        <v>10.5</v>
      </c>
      <c r="BA81" s="68">
        <v>3</v>
      </c>
      <c r="BB81" s="68"/>
      <c r="BC81" s="68"/>
      <c r="BD81" s="99"/>
    </row>
    <row r="82" s="54" customFormat="1" ht="27" hidden="1" customHeight="1" spans="1:56">
      <c r="A82" s="68" t="s">
        <v>729</v>
      </c>
      <c r="B82" s="65">
        <v>8162.54599986472</v>
      </c>
      <c r="C82" s="68">
        <v>4</v>
      </c>
      <c r="D82" s="65">
        <v>8.94575912745645</v>
      </c>
      <c r="E82" s="68">
        <v>5</v>
      </c>
      <c r="F82" s="65">
        <v>10847.05</v>
      </c>
      <c r="G82" s="68">
        <v>7</v>
      </c>
      <c r="H82" s="65">
        <v>8.2</v>
      </c>
      <c r="I82" s="68">
        <v>6</v>
      </c>
      <c r="J82" s="65">
        <v>6492.04</v>
      </c>
      <c r="K82" s="68">
        <v>4</v>
      </c>
      <c r="L82" s="65">
        <v>9</v>
      </c>
      <c r="M82" s="68">
        <v>2</v>
      </c>
      <c r="N82" s="65">
        <v>7492.30265155645</v>
      </c>
      <c r="O82" s="68">
        <v>4</v>
      </c>
      <c r="P82" s="65">
        <v>10025</v>
      </c>
      <c r="Q82" s="68">
        <v>7</v>
      </c>
      <c r="R82" s="65">
        <v>5956</v>
      </c>
      <c r="S82" s="68">
        <v>4</v>
      </c>
      <c r="T82" s="79">
        <v>77656.282491957</v>
      </c>
      <c r="U82" s="79">
        <v>29787.5976932323</v>
      </c>
      <c r="V82" s="79">
        <v>47868.6847987247</v>
      </c>
      <c r="W82" s="79">
        <v>80722</v>
      </c>
      <c r="X82" s="79">
        <v>28414</v>
      </c>
      <c r="Y82" s="68">
        <v>52308</v>
      </c>
      <c r="Z82" s="65">
        <v>8808.42946413588</v>
      </c>
      <c r="AA82" s="68">
        <v>7</v>
      </c>
      <c r="AB82" s="65">
        <v>9943.48303177614</v>
      </c>
      <c r="AC82" s="68">
        <v>3</v>
      </c>
      <c r="AD82" s="65">
        <v>-0.816512420287935</v>
      </c>
      <c r="AE82" s="68">
        <v>7</v>
      </c>
      <c r="AF82" s="65">
        <v>8152.57558976095</v>
      </c>
      <c r="AG82" s="68">
        <v>3</v>
      </c>
      <c r="AH82" s="65">
        <v>36.8835576307031</v>
      </c>
      <c r="AI82" s="68">
        <v>4</v>
      </c>
      <c r="AJ82" s="68">
        <v>54274</v>
      </c>
      <c r="AK82" s="68">
        <v>15948</v>
      </c>
      <c r="AL82" s="68">
        <v>9687</v>
      </c>
      <c r="AM82" s="68">
        <v>471</v>
      </c>
      <c r="AN82" s="91">
        <v>6723.56978271103</v>
      </c>
      <c r="AO82" s="68">
        <v>5</v>
      </c>
      <c r="AP82" s="91">
        <v>1975.66958202225</v>
      </c>
      <c r="AQ82" s="68">
        <v>3</v>
      </c>
      <c r="AR82" s="91">
        <v>257.922251678601</v>
      </c>
      <c r="AS82" s="68">
        <v>6</v>
      </c>
      <c r="AT82" s="91">
        <v>58.3484056391071</v>
      </c>
      <c r="AU82" s="68">
        <v>4</v>
      </c>
      <c r="AV82" s="91">
        <v>7.8</v>
      </c>
      <c r="AW82" s="68">
        <v>4</v>
      </c>
      <c r="AX82" s="91">
        <v>4.4</v>
      </c>
      <c r="AY82" s="68">
        <v>2</v>
      </c>
      <c r="AZ82" s="91">
        <v>3.7</v>
      </c>
      <c r="BA82" s="68">
        <v>5</v>
      </c>
      <c r="BB82" s="68"/>
      <c r="BC82" s="68"/>
      <c r="BD82" s="99"/>
    </row>
    <row r="83" s="54" customFormat="1" ht="27" hidden="1" customHeight="1" spans="1:56">
      <c r="A83" s="68" t="s">
        <v>730</v>
      </c>
      <c r="B83" s="65">
        <v>7984.66211167633</v>
      </c>
      <c r="C83" s="68">
        <v>6</v>
      </c>
      <c r="D83" s="65">
        <v>8.97553865424796</v>
      </c>
      <c r="E83" s="68">
        <v>3</v>
      </c>
      <c r="F83" s="65">
        <v>10945.881</v>
      </c>
      <c r="G83" s="68">
        <v>6</v>
      </c>
      <c r="H83" s="65">
        <v>8.3</v>
      </c>
      <c r="I83" s="68">
        <v>4</v>
      </c>
      <c r="J83" s="65">
        <v>6370.65</v>
      </c>
      <c r="K83" s="68">
        <v>7</v>
      </c>
      <c r="L83" s="65">
        <v>8.9</v>
      </c>
      <c r="M83" s="68">
        <v>3</v>
      </c>
      <c r="N83" s="65">
        <v>7327.02238528011</v>
      </c>
      <c r="O83" s="68">
        <v>6</v>
      </c>
      <c r="P83" s="65">
        <v>10107</v>
      </c>
      <c r="Q83" s="68">
        <v>6</v>
      </c>
      <c r="R83" s="65">
        <v>5850</v>
      </c>
      <c r="S83" s="68">
        <v>7</v>
      </c>
      <c r="T83" s="79">
        <v>151154.07186726</v>
      </c>
      <c r="U83" s="79">
        <v>53322.8819972045</v>
      </c>
      <c r="V83" s="79">
        <v>97831.1898700555</v>
      </c>
      <c r="W83" s="79">
        <v>157768</v>
      </c>
      <c r="X83" s="79">
        <v>50864</v>
      </c>
      <c r="Y83" s="68">
        <v>106904</v>
      </c>
      <c r="Z83" s="65">
        <v>10190.1208358316</v>
      </c>
      <c r="AA83" s="68">
        <v>6</v>
      </c>
      <c r="AB83" s="65">
        <v>12656.352098881</v>
      </c>
      <c r="AC83" s="68">
        <v>4</v>
      </c>
      <c r="AD83" s="65">
        <v>25.2225735255339</v>
      </c>
      <c r="AE83" s="68">
        <v>3</v>
      </c>
      <c r="AF83" s="65">
        <v>8025.52980436681</v>
      </c>
      <c r="AG83" s="68">
        <v>4</v>
      </c>
      <c r="AH83" s="65">
        <v>37.1885971985149</v>
      </c>
      <c r="AI83" s="68">
        <v>3</v>
      </c>
      <c r="AJ83" s="68">
        <v>110909</v>
      </c>
      <c r="AK83" s="68">
        <v>24845</v>
      </c>
      <c r="AL83" s="68">
        <v>2082</v>
      </c>
      <c r="AM83" s="68">
        <v>623</v>
      </c>
      <c r="AN83" s="91">
        <v>7029.87931646468</v>
      </c>
      <c r="AO83" s="68">
        <v>4</v>
      </c>
      <c r="AP83" s="91">
        <v>1574.78069063435</v>
      </c>
      <c r="AQ83" s="68">
        <v>5</v>
      </c>
      <c r="AR83" s="91">
        <v>131.965924648851</v>
      </c>
      <c r="AS83" s="68">
        <v>7</v>
      </c>
      <c r="AT83" s="91">
        <v>39.4883626590944</v>
      </c>
      <c r="AU83" s="68">
        <v>7</v>
      </c>
      <c r="AV83" s="91">
        <v>8.8</v>
      </c>
      <c r="AW83" s="68">
        <v>1</v>
      </c>
      <c r="AX83" s="91">
        <v>2.7</v>
      </c>
      <c r="AY83" s="68">
        <v>3</v>
      </c>
      <c r="AZ83" s="91">
        <v>15.1</v>
      </c>
      <c r="BA83" s="68">
        <v>2</v>
      </c>
      <c r="BB83" s="68"/>
      <c r="BC83" s="68"/>
      <c r="BD83" s="99"/>
    </row>
    <row r="84" s="53" customFormat="1" ht="27" hidden="1" customHeight="1" spans="1:56">
      <c r="A84" s="64" t="s">
        <v>625</v>
      </c>
      <c r="B84" s="75">
        <v>8436</v>
      </c>
      <c r="C84" s="64"/>
      <c r="D84" s="75">
        <v>10.5</v>
      </c>
      <c r="E84" s="64"/>
      <c r="F84" s="75">
        <v>11756</v>
      </c>
      <c r="G84" s="64"/>
      <c r="H84" s="75">
        <v>9.4</v>
      </c>
      <c r="I84" s="64"/>
      <c r="J84" s="75">
        <v>5729</v>
      </c>
      <c r="K84" s="64"/>
      <c r="L84" s="75">
        <v>10.8</v>
      </c>
      <c r="M84" s="64"/>
      <c r="N84" s="75">
        <v>7635.90566701711</v>
      </c>
      <c r="O84" s="64"/>
      <c r="P84" s="75">
        <v>10746</v>
      </c>
      <c r="Q84" s="64"/>
      <c r="R84" s="75">
        <v>5171</v>
      </c>
      <c r="S84" s="64"/>
      <c r="T84" s="80">
        <v>3848970.51323891</v>
      </c>
      <c r="U84" s="80">
        <v>1728685.38161013</v>
      </c>
      <c r="V84" s="80">
        <v>2120285.13162878</v>
      </c>
      <c r="W84" s="80">
        <v>3937868</v>
      </c>
      <c r="X84" s="80">
        <v>1634370</v>
      </c>
      <c r="Y84" s="64">
        <v>2303498</v>
      </c>
      <c r="Z84" s="75">
        <v>9537.57</v>
      </c>
      <c r="AA84" s="64"/>
      <c r="AB84" s="75">
        <v>12724.27</v>
      </c>
      <c r="AC84" s="64"/>
      <c r="AD84" s="75">
        <v>0.291</v>
      </c>
      <c r="AE84" s="64"/>
      <c r="AF84" s="75">
        <v>7538.01</v>
      </c>
      <c r="AG84" s="64"/>
      <c r="AH84" s="75">
        <v>0.31</v>
      </c>
      <c r="AI84" s="64"/>
      <c r="AJ84" s="64">
        <v>2323480</v>
      </c>
      <c r="AK84" s="64">
        <v>955664</v>
      </c>
      <c r="AL84" s="64">
        <v>853124</v>
      </c>
      <c r="AM84" s="64">
        <v>35753</v>
      </c>
      <c r="AN84" s="92">
        <v>5900.3501387045</v>
      </c>
      <c r="AO84" s="64"/>
      <c r="AP84" s="92">
        <v>2426.85635983735</v>
      </c>
      <c r="AQ84" s="64"/>
      <c r="AR84" s="92">
        <v>2166.46164879067</v>
      </c>
      <c r="AS84" s="64"/>
      <c r="AT84" s="92">
        <v>90.7927843188243</v>
      </c>
      <c r="AU84" s="64"/>
      <c r="AV84" s="92">
        <v>9.7</v>
      </c>
      <c r="AW84" s="64"/>
      <c r="AX84" s="92">
        <v>12.3</v>
      </c>
      <c r="AY84" s="64"/>
      <c r="AZ84" s="92">
        <v>12.9</v>
      </c>
      <c r="BA84" s="64"/>
      <c r="BB84" s="64">
        <v>16.1</v>
      </c>
      <c r="BC84" s="64"/>
      <c r="BD84" s="98"/>
    </row>
    <row r="85" s="54" customFormat="1" ht="27" hidden="1" customHeight="1" spans="1:56">
      <c r="A85" s="68" t="s">
        <v>732</v>
      </c>
      <c r="B85" s="65">
        <v>15782.5938198119</v>
      </c>
      <c r="C85" s="68">
        <v>1</v>
      </c>
      <c r="D85" s="65">
        <v>9.38818713671409</v>
      </c>
      <c r="E85" s="68">
        <v>8</v>
      </c>
      <c r="F85" s="65">
        <v>16682.6308233275</v>
      </c>
      <c r="G85" s="68">
        <v>1</v>
      </c>
      <c r="H85" s="65">
        <v>9.13697</v>
      </c>
      <c r="I85" s="68">
        <v>8</v>
      </c>
      <c r="J85" s="65">
        <v>7609.640568238</v>
      </c>
      <c r="K85" s="68">
        <v>2</v>
      </c>
      <c r="L85" s="65">
        <v>11.00506</v>
      </c>
      <c r="M85" s="68">
        <v>4</v>
      </c>
      <c r="N85" s="65">
        <v>14428.0604998844</v>
      </c>
      <c r="O85" s="68">
        <v>1</v>
      </c>
      <c r="P85" s="65">
        <v>15285.9574746554</v>
      </c>
      <c r="Q85" s="68">
        <v>1</v>
      </c>
      <c r="R85" s="65">
        <v>6855.21954426041</v>
      </c>
      <c r="S85" s="68">
        <v>2</v>
      </c>
      <c r="T85" s="79">
        <v>323555.252987805</v>
      </c>
      <c r="U85" s="79">
        <v>291458.701334669</v>
      </c>
      <c r="V85" s="79">
        <v>32096.551653136</v>
      </c>
      <c r="W85" s="79">
        <v>310427</v>
      </c>
      <c r="X85" s="79">
        <v>275557</v>
      </c>
      <c r="Y85" s="68">
        <v>34870</v>
      </c>
      <c r="Z85" s="65">
        <v>16280.3305612328</v>
      </c>
      <c r="AA85" s="68">
        <v>1</v>
      </c>
      <c r="AB85" s="65">
        <v>17250.3084365038</v>
      </c>
      <c r="AC85" s="68">
        <v>1</v>
      </c>
      <c r="AD85" s="65">
        <v>22.2</v>
      </c>
      <c r="AE85" s="68">
        <v>6</v>
      </c>
      <c r="AF85" s="65">
        <v>9713.05244891212</v>
      </c>
      <c r="AG85" s="68">
        <v>2</v>
      </c>
      <c r="AH85" s="65">
        <v>7.6</v>
      </c>
      <c r="AI85" s="68">
        <v>7</v>
      </c>
      <c r="AJ85" s="68">
        <v>126414</v>
      </c>
      <c r="AK85" s="68">
        <v>44155</v>
      </c>
      <c r="AL85" s="68">
        <v>203168</v>
      </c>
      <c r="AM85" s="68">
        <v>2031</v>
      </c>
      <c r="AN85" s="91">
        <v>4072.26175558183</v>
      </c>
      <c r="AO85" s="68">
        <v>7</v>
      </c>
      <c r="AP85" s="91">
        <v>1422.39560347521</v>
      </c>
      <c r="AQ85" s="68">
        <v>6</v>
      </c>
      <c r="AR85" s="91">
        <v>6544.79152908735</v>
      </c>
      <c r="AS85" s="68">
        <v>1</v>
      </c>
      <c r="AT85" s="91">
        <v>65.426009979802</v>
      </c>
      <c r="AU85" s="68">
        <v>5</v>
      </c>
      <c r="AV85" s="91">
        <v>9.2</v>
      </c>
      <c r="AW85" s="68">
        <v>4</v>
      </c>
      <c r="AX85" s="91">
        <v>6.6</v>
      </c>
      <c r="AY85" s="68">
        <v>8</v>
      </c>
      <c r="AZ85" s="91">
        <v>12.6</v>
      </c>
      <c r="BA85" s="68">
        <v>7</v>
      </c>
      <c r="BB85" s="68">
        <v>20.5</v>
      </c>
      <c r="BC85" s="68">
        <v>3</v>
      </c>
      <c r="BD85" s="99"/>
    </row>
    <row r="86" s="54" customFormat="1" ht="27" hidden="1" customHeight="1" spans="1:56">
      <c r="A86" s="68" t="s">
        <v>733</v>
      </c>
      <c r="B86" s="65">
        <v>9898.9479316676</v>
      </c>
      <c r="C86" s="68">
        <v>3</v>
      </c>
      <c r="D86" s="65">
        <v>10.7876398927661</v>
      </c>
      <c r="E86" s="68">
        <v>3</v>
      </c>
      <c r="F86" s="65">
        <v>12975.2344266159</v>
      </c>
      <c r="G86" s="68">
        <v>2</v>
      </c>
      <c r="H86" s="65">
        <v>9.84257</v>
      </c>
      <c r="I86" s="68">
        <v>1</v>
      </c>
      <c r="J86" s="65">
        <v>6837.59287554506</v>
      </c>
      <c r="K86" s="68">
        <v>3</v>
      </c>
      <c r="L86" s="65">
        <v>11.15409</v>
      </c>
      <c r="M86" s="68">
        <v>3</v>
      </c>
      <c r="N86" s="65">
        <v>8935.06526653065</v>
      </c>
      <c r="O86" s="68">
        <v>3</v>
      </c>
      <c r="P86" s="65">
        <v>11812.5736011238</v>
      </c>
      <c r="Q86" s="68">
        <v>3</v>
      </c>
      <c r="R86" s="65">
        <v>6151.45414401311</v>
      </c>
      <c r="S86" s="68">
        <v>3</v>
      </c>
      <c r="T86" s="79">
        <v>247903.56264139</v>
      </c>
      <c r="U86" s="79">
        <v>123650.235779995</v>
      </c>
      <c r="V86" s="79">
        <v>124253.326861395</v>
      </c>
      <c r="W86" s="79">
        <v>251894</v>
      </c>
      <c r="X86" s="79">
        <v>116904</v>
      </c>
      <c r="Y86" s="68">
        <v>134990</v>
      </c>
      <c r="Z86" s="65">
        <v>9262.82950558401</v>
      </c>
      <c r="AA86" s="68">
        <v>5</v>
      </c>
      <c r="AB86" s="65">
        <v>10438.5737686564</v>
      </c>
      <c r="AC86" s="68">
        <v>6</v>
      </c>
      <c r="AD86" s="65">
        <v>13.9</v>
      </c>
      <c r="AE86" s="68">
        <v>8</v>
      </c>
      <c r="AF86" s="65">
        <v>8389.17177866951</v>
      </c>
      <c r="AG86" s="68">
        <v>4</v>
      </c>
      <c r="AH86" s="65">
        <v>30.7</v>
      </c>
      <c r="AI86" s="68">
        <v>4</v>
      </c>
      <c r="AJ86" s="68">
        <v>142373</v>
      </c>
      <c r="AK86" s="68">
        <v>60175</v>
      </c>
      <c r="AL86" s="68">
        <v>89114</v>
      </c>
      <c r="AM86" s="68">
        <v>2391</v>
      </c>
      <c r="AN86" s="91">
        <v>5652.09969272789</v>
      </c>
      <c r="AO86" s="68">
        <v>2</v>
      </c>
      <c r="AP86" s="91">
        <v>2388.90168086576</v>
      </c>
      <c r="AQ86" s="68">
        <v>1</v>
      </c>
      <c r="AR86" s="91">
        <v>3537.7579458026</v>
      </c>
      <c r="AS86" s="68">
        <v>2</v>
      </c>
      <c r="AT86" s="91">
        <v>94.9208794175328</v>
      </c>
      <c r="AU86" s="68">
        <v>3</v>
      </c>
      <c r="AV86" s="91">
        <v>10</v>
      </c>
      <c r="AW86" s="68">
        <v>2</v>
      </c>
      <c r="AX86" s="91">
        <v>11.1</v>
      </c>
      <c r="AY86" s="68">
        <v>4</v>
      </c>
      <c r="AZ86" s="91">
        <v>12.9</v>
      </c>
      <c r="BA86" s="68">
        <v>6</v>
      </c>
      <c r="BB86" s="68">
        <v>18.9</v>
      </c>
      <c r="BC86" s="68">
        <v>4</v>
      </c>
      <c r="BD86" s="99"/>
    </row>
    <row r="87" s="54" customFormat="1" ht="27" hidden="1" customHeight="1" spans="1:56">
      <c r="A87" s="68" t="s">
        <v>734</v>
      </c>
      <c r="B87" s="65">
        <v>8462.55296603338</v>
      </c>
      <c r="C87" s="68">
        <v>4</v>
      </c>
      <c r="D87" s="65">
        <v>10.9404892649162</v>
      </c>
      <c r="E87" s="68">
        <v>1</v>
      </c>
      <c r="F87" s="65">
        <v>12600.2826913165</v>
      </c>
      <c r="G87" s="68">
        <v>4</v>
      </c>
      <c r="H87" s="65">
        <v>9.64271</v>
      </c>
      <c r="I87" s="68">
        <v>3</v>
      </c>
      <c r="J87" s="65">
        <v>6068.63312838583</v>
      </c>
      <c r="K87" s="68">
        <v>4</v>
      </c>
      <c r="L87" s="65">
        <v>11.25319</v>
      </c>
      <c r="M87" s="68">
        <v>2</v>
      </c>
      <c r="N87" s="65">
        <v>7628.01121764079</v>
      </c>
      <c r="O87" s="68">
        <v>4</v>
      </c>
      <c r="P87" s="65">
        <v>11492.1299294012</v>
      </c>
      <c r="Q87" s="68">
        <v>4</v>
      </c>
      <c r="R87" s="65">
        <v>5454.79471499723</v>
      </c>
      <c r="S87" s="68">
        <v>4</v>
      </c>
      <c r="T87" s="79">
        <v>417515.247923713</v>
      </c>
      <c r="U87" s="79">
        <v>153023.830334897</v>
      </c>
      <c r="V87" s="79">
        <v>264491.417588816</v>
      </c>
      <c r="W87" s="79">
        <v>432021</v>
      </c>
      <c r="X87" s="79">
        <v>144675</v>
      </c>
      <c r="Y87" s="68">
        <v>287346</v>
      </c>
      <c r="Z87" s="65">
        <v>10331.2892048963</v>
      </c>
      <c r="AA87" s="68">
        <v>3</v>
      </c>
      <c r="AB87" s="65">
        <v>14246.2942023011</v>
      </c>
      <c r="AC87" s="68">
        <v>2</v>
      </c>
      <c r="AD87" s="65">
        <v>30</v>
      </c>
      <c r="AE87" s="68">
        <v>5</v>
      </c>
      <c r="AF87" s="65">
        <v>8016.80938279425</v>
      </c>
      <c r="AG87" s="68">
        <v>5</v>
      </c>
      <c r="AH87" s="65">
        <v>17.9</v>
      </c>
      <c r="AI87" s="68">
        <v>5</v>
      </c>
      <c r="AJ87" s="68">
        <v>238847</v>
      </c>
      <c r="AK87" s="68">
        <v>74013</v>
      </c>
      <c r="AL87" s="68">
        <v>76749</v>
      </c>
      <c r="AM87" s="68">
        <v>3269</v>
      </c>
      <c r="AN87" s="91">
        <v>5528.5969894982</v>
      </c>
      <c r="AO87" s="68">
        <v>3</v>
      </c>
      <c r="AP87" s="91">
        <v>1713.18060927594</v>
      </c>
      <c r="AQ87" s="68">
        <v>4</v>
      </c>
      <c r="AR87" s="91">
        <v>1776.51086405522</v>
      </c>
      <c r="AS87" s="68">
        <v>4</v>
      </c>
      <c r="AT87" s="91">
        <v>75.6676180093097</v>
      </c>
      <c r="AU87" s="68">
        <v>4</v>
      </c>
      <c r="AV87" s="91">
        <v>9.9</v>
      </c>
      <c r="AW87" s="68">
        <v>3</v>
      </c>
      <c r="AX87" s="91">
        <v>9</v>
      </c>
      <c r="AY87" s="68">
        <v>7</v>
      </c>
      <c r="AZ87" s="91">
        <v>15.3</v>
      </c>
      <c r="BA87" s="68">
        <v>3</v>
      </c>
      <c r="BB87" s="68">
        <v>10.4</v>
      </c>
      <c r="BC87" s="68">
        <v>6</v>
      </c>
      <c r="BD87" s="99"/>
    </row>
    <row r="88" s="54" customFormat="1" ht="27" hidden="1" customHeight="1" spans="1:56">
      <c r="A88" s="68" t="s">
        <v>735</v>
      </c>
      <c r="B88" s="65">
        <v>8010.40516984557</v>
      </c>
      <c r="C88" s="68">
        <v>5</v>
      </c>
      <c r="D88" s="65">
        <v>10.1071667407044</v>
      </c>
      <c r="E88" s="68">
        <v>6</v>
      </c>
      <c r="F88" s="65">
        <v>10281.5538914033</v>
      </c>
      <c r="G88" s="68">
        <v>5</v>
      </c>
      <c r="H88" s="65">
        <v>9.72912</v>
      </c>
      <c r="I88" s="68">
        <v>2</v>
      </c>
      <c r="J88" s="65">
        <v>5848.98668882482</v>
      </c>
      <c r="K88" s="68">
        <v>5</v>
      </c>
      <c r="L88" s="65">
        <v>9.59075</v>
      </c>
      <c r="M88" s="68">
        <v>8</v>
      </c>
      <c r="N88" s="65">
        <v>7275.09880325009</v>
      </c>
      <c r="O88" s="68">
        <v>5</v>
      </c>
      <c r="P88" s="65">
        <v>9369.94107981847</v>
      </c>
      <c r="Q88" s="68">
        <v>5</v>
      </c>
      <c r="R88" s="65">
        <v>5337.11712788243</v>
      </c>
      <c r="S88" s="68">
        <v>5</v>
      </c>
      <c r="T88" s="79">
        <v>377219.482057798</v>
      </c>
      <c r="U88" s="79">
        <v>183940.620109834</v>
      </c>
      <c r="V88" s="79">
        <v>193278.861947964</v>
      </c>
      <c r="W88" s="79">
        <v>383885</v>
      </c>
      <c r="X88" s="79">
        <v>173905</v>
      </c>
      <c r="Y88" s="68">
        <v>209980</v>
      </c>
      <c r="Z88" s="65">
        <v>7968.55820659802</v>
      </c>
      <c r="AA88" s="68">
        <v>6</v>
      </c>
      <c r="AB88" s="65">
        <v>13038.7922451955</v>
      </c>
      <c r="AC88" s="68">
        <v>4</v>
      </c>
      <c r="AD88" s="65">
        <v>58.4</v>
      </c>
      <c r="AE88" s="68">
        <v>1</v>
      </c>
      <c r="AF88" s="65">
        <v>5150.78245603709</v>
      </c>
      <c r="AG88" s="68">
        <v>8</v>
      </c>
      <c r="AH88" s="65">
        <v>2.6</v>
      </c>
      <c r="AI88" s="68">
        <v>8</v>
      </c>
      <c r="AJ88" s="68">
        <v>204331</v>
      </c>
      <c r="AK88" s="68">
        <v>80397</v>
      </c>
      <c r="AL88" s="68">
        <v>75226</v>
      </c>
      <c r="AM88" s="68">
        <v>3749</v>
      </c>
      <c r="AN88" s="91">
        <v>5322.71383356995</v>
      </c>
      <c r="AO88" s="68">
        <v>4</v>
      </c>
      <c r="AP88" s="91">
        <v>2094.29907394141</v>
      </c>
      <c r="AQ88" s="68">
        <v>3</v>
      </c>
      <c r="AR88" s="91">
        <v>1959.59727522565</v>
      </c>
      <c r="AS88" s="68">
        <v>3</v>
      </c>
      <c r="AT88" s="91">
        <v>97.6594553056254</v>
      </c>
      <c r="AU88" s="68">
        <v>2</v>
      </c>
      <c r="AV88" s="91">
        <v>5.5</v>
      </c>
      <c r="AW88" s="68">
        <v>8</v>
      </c>
      <c r="AX88" s="91">
        <v>10</v>
      </c>
      <c r="AY88" s="68">
        <v>6</v>
      </c>
      <c r="AZ88" s="91">
        <v>16.1</v>
      </c>
      <c r="BA88" s="68">
        <v>1</v>
      </c>
      <c r="BB88" s="68">
        <v>18</v>
      </c>
      <c r="BC88" s="68">
        <v>5</v>
      </c>
      <c r="BD88" s="99"/>
    </row>
    <row r="89" s="54" customFormat="1" ht="27" hidden="1" customHeight="1" spans="1:56">
      <c r="A89" s="68" t="s">
        <v>736</v>
      </c>
      <c r="B89" s="65">
        <v>6240.56742186657</v>
      </c>
      <c r="C89" s="68">
        <v>7</v>
      </c>
      <c r="D89" s="65">
        <v>10.9172012669731</v>
      </c>
      <c r="E89" s="68">
        <v>2</v>
      </c>
      <c r="F89" s="65">
        <v>9356.37609707323</v>
      </c>
      <c r="G89" s="68">
        <v>6</v>
      </c>
      <c r="H89" s="65">
        <v>9.342516</v>
      </c>
      <c r="I89" s="68">
        <v>6</v>
      </c>
      <c r="J89" s="65">
        <v>4884.33231987745</v>
      </c>
      <c r="K89" s="68">
        <v>7</v>
      </c>
      <c r="L89" s="65">
        <v>11.35395</v>
      </c>
      <c r="M89" s="68">
        <v>1</v>
      </c>
      <c r="N89" s="65">
        <v>5626.3296860924</v>
      </c>
      <c r="O89" s="68">
        <v>7</v>
      </c>
      <c r="P89" s="65">
        <v>8556.94238558881</v>
      </c>
      <c r="Q89" s="68">
        <v>6</v>
      </c>
      <c r="R89" s="65">
        <v>4386.31258242519</v>
      </c>
      <c r="S89" s="68">
        <v>7</v>
      </c>
      <c r="T89" s="79">
        <v>746579.77732661</v>
      </c>
      <c r="U89" s="79">
        <v>226414.979569025</v>
      </c>
      <c r="V89" s="79">
        <v>520164.797757585</v>
      </c>
      <c r="W89" s="79">
        <v>779174</v>
      </c>
      <c r="X89" s="79">
        <v>214062</v>
      </c>
      <c r="Y89" s="68">
        <v>565112</v>
      </c>
      <c r="Z89" s="65">
        <v>6848.70063947524</v>
      </c>
      <c r="AA89" s="68">
        <v>7</v>
      </c>
      <c r="AB89" s="65">
        <v>9488.06669130745</v>
      </c>
      <c r="AC89" s="68">
        <v>7</v>
      </c>
      <c r="AD89" s="65">
        <v>16.3</v>
      </c>
      <c r="AE89" s="68">
        <v>7</v>
      </c>
      <c r="AF89" s="65">
        <v>5963.16681146901</v>
      </c>
      <c r="AG89" s="68">
        <v>7</v>
      </c>
      <c r="AH89" s="65">
        <v>39</v>
      </c>
      <c r="AI89" s="68">
        <v>3</v>
      </c>
      <c r="AJ89" s="68">
        <v>240233</v>
      </c>
      <c r="AK89" s="68">
        <v>69842</v>
      </c>
      <c r="AL89" s="68">
        <v>88596</v>
      </c>
      <c r="AM89" s="68">
        <v>4121</v>
      </c>
      <c r="AN89" s="91">
        <v>3083.17525995477</v>
      </c>
      <c r="AO89" s="68">
        <v>8</v>
      </c>
      <c r="AP89" s="91">
        <v>896.359478114003</v>
      </c>
      <c r="AQ89" s="68">
        <v>8</v>
      </c>
      <c r="AR89" s="91">
        <v>1137.05026091733</v>
      </c>
      <c r="AS89" s="68">
        <v>8</v>
      </c>
      <c r="AT89" s="91">
        <v>52.8893417901521</v>
      </c>
      <c r="AU89" s="68">
        <v>6</v>
      </c>
      <c r="AV89" s="91">
        <v>9.2</v>
      </c>
      <c r="AW89" s="68">
        <v>4</v>
      </c>
      <c r="AX89" s="91">
        <v>10.4</v>
      </c>
      <c r="AY89" s="68">
        <v>5</v>
      </c>
      <c r="AZ89" s="91">
        <v>14.5</v>
      </c>
      <c r="BA89" s="68">
        <v>4</v>
      </c>
      <c r="BB89" s="68">
        <v>50.4</v>
      </c>
      <c r="BC89" s="68">
        <v>2</v>
      </c>
      <c r="BD89" s="99"/>
    </row>
    <row r="90" s="54" customFormat="1" ht="27" hidden="1" customHeight="1" spans="1:56">
      <c r="A90" s="68" t="s">
        <v>737</v>
      </c>
      <c r="B90" s="65">
        <v>5473.05045036868</v>
      </c>
      <c r="C90" s="68">
        <v>8</v>
      </c>
      <c r="D90" s="65">
        <v>10.6437735356004</v>
      </c>
      <c r="E90" s="68">
        <v>4</v>
      </c>
      <c r="F90" s="65">
        <v>7598.88695656305</v>
      </c>
      <c r="G90" s="68">
        <v>8</v>
      </c>
      <c r="H90" s="65">
        <v>9.43833</v>
      </c>
      <c r="I90" s="68">
        <v>5</v>
      </c>
      <c r="J90" s="65">
        <v>4524.90769772621</v>
      </c>
      <c r="K90" s="68">
        <v>8</v>
      </c>
      <c r="L90" s="65">
        <v>10.8845</v>
      </c>
      <c r="M90" s="68">
        <v>5</v>
      </c>
      <c r="N90" s="65">
        <v>4946.5507867984</v>
      </c>
      <c r="O90" s="68">
        <v>8</v>
      </c>
      <c r="P90" s="65">
        <v>6943.53336400789</v>
      </c>
      <c r="Q90" s="68">
        <v>8</v>
      </c>
      <c r="R90" s="65">
        <v>4080.73959636037</v>
      </c>
      <c r="S90" s="68">
        <v>8</v>
      </c>
      <c r="T90" s="79">
        <v>618349.865775764</v>
      </c>
      <c r="U90" s="79">
        <v>190724.755916076</v>
      </c>
      <c r="V90" s="79">
        <v>427625.109859688</v>
      </c>
      <c r="W90" s="79">
        <v>644895</v>
      </c>
      <c r="X90" s="79">
        <v>180319</v>
      </c>
      <c r="Y90" s="68">
        <v>464576</v>
      </c>
      <c r="Z90" s="65">
        <v>6773.53873690591</v>
      </c>
      <c r="AA90" s="68">
        <v>8</v>
      </c>
      <c r="AB90" s="65">
        <v>8939.36857999828</v>
      </c>
      <c r="AC90" s="68">
        <v>8</v>
      </c>
      <c r="AD90" s="65">
        <v>38.4</v>
      </c>
      <c r="AE90" s="68">
        <v>2</v>
      </c>
      <c r="AF90" s="65">
        <v>6143.63456484551</v>
      </c>
      <c r="AG90" s="68">
        <v>6</v>
      </c>
      <c r="AH90" s="65">
        <v>53.4</v>
      </c>
      <c r="AI90" s="68">
        <v>2</v>
      </c>
      <c r="AJ90" s="68">
        <v>277882</v>
      </c>
      <c r="AK90" s="68">
        <v>92446</v>
      </c>
      <c r="AL90" s="68">
        <v>75282</v>
      </c>
      <c r="AM90" s="68">
        <v>2254</v>
      </c>
      <c r="AN90" s="91">
        <v>4308.94951891393</v>
      </c>
      <c r="AO90" s="68">
        <v>6</v>
      </c>
      <c r="AP90" s="91">
        <v>1433.50467905628</v>
      </c>
      <c r="AQ90" s="68">
        <v>5</v>
      </c>
      <c r="AR90" s="91">
        <v>1167.35282487847</v>
      </c>
      <c r="AS90" s="68">
        <v>7</v>
      </c>
      <c r="AT90" s="91">
        <v>34.9514262011645</v>
      </c>
      <c r="AU90" s="68">
        <v>8</v>
      </c>
      <c r="AV90" s="91">
        <v>8.2</v>
      </c>
      <c r="AW90" s="68">
        <v>7</v>
      </c>
      <c r="AX90" s="91">
        <v>11.6</v>
      </c>
      <c r="AY90" s="68">
        <v>3</v>
      </c>
      <c r="AZ90" s="91">
        <v>14.5</v>
      </c>
      <c r="BA90" s="68">
        <v>4</v>
      </c>
      <c r="BB90" s="68">
        <v>-35.6</v>
      </c>
      <c r="BC90" s="68">
        <v>8</v>
      </c>
      <c r="BD90" s="99"/>
    </row>
    <row r="91" s="54" customFormat="1" ht="27" hidden="1" customHeight="1" spans="1:56">
      <c r="A91" s="68" t="s">
        <v>738</v>
      </c>
      <c r="B91" s="65">
        <v>11058.8462076335</v>
      </c>
      <c r="C91" s="68">
        <v>2</v>
      </c>
      <c r="D91" s="65">
        <v>10.062649451204</v>
      </c>
      <c r="E91" s="68">
        <v>7</v>
      </c>
      <c r="F91" s="65">
        <v>12965.7005197019</v>
      </c>
      <c r="G91" s="68">
        <v>3</v>
      </c>
      <c r="H91" s="65">
        <v>9.242509</v>
      </c>
      <c r="I91" s="68">
        <v>7</v>
      </c>
      <c r="J91" s="65">
        <v>8502.15614332506</v>
      </c>
      <c r="K91" s="68">
        <v>1</v>
      </c>
      <c r="L91" s="65">
        <v>10.78589</v>
      </c>
      <c r="M91" s="68">
        <v>6</v>
      </c>
      <c r="N91" s="65">
        <v>10047.773938548</v>
      </c>
      <c r="O91" s="68">
        <v>2</v>
      </c>
      <c r="P91" s="65">
        <v>11868.7319051798</v>
      </c>
      <c r="Q91" s="68">
        <v>2</v>
      </c>
      <c r="R91" s="65">
        <v>7674.40343109132</v>
      </c>
      <c r="S91" s="68">
        <v>1</v>
      </c>
      <c r="T91" s="79">
        <v>599444.960333039</v>
      </c>
      <c r="U91" s="79">
        <v>343358.292189155</v>
      </c>
      <c r="V91" s="79">
        <v>256086.668143884</v>
      </c>
      <c r="W91" s="79">
        <v>602840</v>
      </c>
      <c r="X91" s="79">
        <v>324625</v>
      </c>
      <c r="Y91" s="68">
        <v>278215</v>
      </c>
      <c r="Z91" s="65">
        <v>12262.5862286969</v>
      </c>
      <c r="AA91" s="68">
        <v>2</v>
      </c>
      <c r="AB91" s="65">
        <v>13590.9495894361</v>
      </c>
      <c r="AC91" s="68">
        <v>3</v>
      </c>
      <c r="AD91" s="65">
        <v>30.6</v>
      </c>
      <c r="AE91" s="68">
        <v>4</v>
      </c>
      <c r="AF91" s="65">
        <v>10902.0966970814</v>
      </c>
      <c r="AG91" s="68">
        <v>1</v>
      </c>
      <c r="AH91" s="65">
        <v>16.9</v>
      </c>
      <c r="AI91" s="68">
        <v>6</v>
      </c>
      <c r="AJ91" s="68">
        <v>528646</v>
      </c>
      <c r="AK91" s="68">
        <v>142071</v>
      </c>
      <c r="AL91" s="68">
        <v>99126</v>
      </c>
      <c r="AM91" s="68">
        <v>6189</v>
      </c>
      <c r="AN91" s="91">
        <v>8769.25884148364</v>
      </c>
      <c r="AO91" s="68">
        <v>1</v>
      </c>
      <c r="AP91" s="91">
        <v>2356.69497710835</v>
      </c>
      <c r="AQ91" s="68">
        <v>2</v>
      </c>
      <c r="AR91" s="91">
        <v>1644.31690000664</v>
      </c>
      <c r="AS91" s="68">
        <v>5</v>
      </c>
      <c r="AT91" s="91">
        <v>102.664056797824</v>
      </c>
      <c r="AU91" s="68">
        <v>1</v>
      </c>
      <c r="AV91" s="91">
        <v>11.2</v>
      </c>
      <c r="AW91" s="68">
        <v>1</v>
      </c>
      <c r="AX91" s="91">
        <v>12.8</v>
      </c>
      <c r="AY91" s="68">
        <v>2</v>
      </c>
      <c r="AZ91" s="91">
        <v>7.6</v>
      </c>
      <c r="BA91" s="68">
        <v>8</v>
      </c>
      <c r="BB91" s="68">
        <v>51.8</v>
      </c>
      <c r="BC91" s="68">
        <v>1</v>
      </c>
      <c r="BD91" s="99"/>
    </row>
    <row r="92" s="54" customFormat="1" ht="27" hidden="1" customHeight="1" spans="1:56">
      <c r="A92" s="68" t="s">
        <v>739</v>
      </c>
      <c r="B92" s="65">
        <v>7101.86715142797</v>
      </c>
      <c r="C92" s="68">
        <v>6</v>
      </c>
      <c r="D92" s="65">
        <v>10.1477772691654</v>
      </c>
      <c r="E92" s="68">
        <v>5</v>
      </c>
      <c r="F92" s="65">
        <v>9332.2902835477</v>
      </c>
      <c r="G92" s="68">
        <v>7</v>
      </c>
      <c r="H92" s="65">
        <v>9.51753</v>
      </c>
      <c r="I92" s="68">
        <v>4</v>
      </c>
      <c r="J92" s="65">
        <v>5507.27869463527</v>
      </c>
      <c r="K92" s="68">
        <v>6</v>
      </c>
      <c r="L92" s="65">
        <v>10.00423</v>
      </c>
      <c r="M92" s="68">
        <v>7</v>
      </c>
      <c r="N92" s="65">
        <v>6447.58099300843</v>
      </c>
      <c r="O92" s="68">
        <v>6</v>
      </c>
      <c r="P92" s="65">
        <v>8521.27534610002</v>
      </c>
      <c r="Q92" s="68">
        <v>7</v>
      </c>
      <c r="R92" s="65">
        <v>5006.42447534542</v>
      </c>
      <c r="S92" s="68">
        <v>6</v>
      </c>
      <c r="T92" s="79">
        <v>518402.36419279</v>
      </c>
      <c r="U92" s="79">
        <v>216113.966376479</v>
      </c>
      <c r="V92" s="79">
        <v>302288.39781631</v>
      </c>
      <c r="W92" s="79">
        <v>532732</v>
      </c>
      <c r="X92" s="79">
        <v>204323</v>
      </c>
      <c r="Y92" s="68">
        <v>328409</v>
      </c>
      <c r="Z92" s="65">
        <v>10033.1571387786</v>
      </c>
      <c r="AA92" s="68">
        <v>4</v>
      </c>
      <c r="AB92" s="65">
        <v>10755.09762997</v>
      </c>
      <c r="AC92" s="68">
        <v>5</v>
      </c>
      <c r="AD92" s="65">
        <v>30.8</v>
      </c>
      <c r="AE92" s="68">
        <v>3</v>
      </c>
      <c r="AF92" s="65">
        <v>9641.81130495252</v>
      </c>
      <c r="AG92" s="68">
        <v>3</v>
      </c>
      <c r="AH92" s="65">
        <v>55.6</v>
      </c>
      <c r="AI92" s="68">
        <v>1</v>
      </c>
      <c r="AJ92" s="68">
        <v>247832</v>
      </c>
      <c r="AK92" s="68">
        <v>53163</v>
      </c>
      <c r="AL92" s="68">
        <v>73722</v>
      </c>
      <c r="AM92" s="68">
        <v>2507</v>
      </c>
      <c r="AN92" s="91">
        <v>4652.09523738015</v>
      </c>
      <c r="AO92" s="68">
        <v>5</v>
      </c>
      <c r="AP92" s="91">
        <v>997.931417673427</v>
      </c>
      <c r="AQ92" s="68">
        <v>7</v>
      </c>
      <c r="AR92" s="91">
        <v>1383.8477883814</v>
      </c>
      <c r="AS92" s="68">
        <v>6</v>
      </c>
      <c r="AT92" s="91">
        <v>47.0593093713162</v>
      </c>
      <c r="AU92" s="68">
        <v>7</v>
      </c>
      <c r="AV92" s="91">
        <v>8.4</v>
      </c>
      <c r="AW92" s="68">
        <v>6</v>
      </c>
      <c r="AX92" s="91">
        <v>20.6</v>
      </c>
      <c r="AY92" s="68">
        <v>1</v>
      </c>
      <c r="AZ92" s="91">
        <v>15.9</v>
      </c>
      <c r="BA92" s="68">
        <v>2</v>
      </c>
      <c r="BB92" s="68">
        <v>-11</v>
      </c>
      <c r="BC92" s="68">
        <v>7</v>
      </c>
      <c r="BD92" s="99"/>
    </row>
    <row r="93" s="53" customFormat="1" ht="27" hidden="1" customHeight="1" spans="1:56">
      <c r="A93" s="64" t="s">
        <v>626</v>
      </c>
      <c r="B93" s="75">
        <v>7210.01</v>
      </c>
      <c r="C93" s="64"/>
      <c r="D93" s="75">
        <v>10.3</v>
      </c>
      <c r="E93" s="64"/>
      <c r="F93" s="75">
        <v>11570.09</v>
      </c>
      <c r="G93" s="64"/>
      <c r="H93" s="75">
        <v>8.7</v>
      </c>
      <c r="I93" s="64"/>
      <c r="J93" s="75">
        <v>4876.12</v>
      </c>
      <c r="K93" s="64"/>
      <c r="L93" s="75">
        <v>10.7</v>
      </c>
      <c r="M93" s="64"/>
      <c r="N93" s="75">
        <v>6534</v>
      </c>
      <c r="O93" s="64"/>
      <c r="P93" s="75">
        <v>10647</v>
      </c>
      <c r="Q93" s="64"/>
      <c r="R93" s="75">
        <v>4406</v>
      </c>
      <c r="S93" s="64"/>
      <c r="T93" s="80">
        <v>7644028</v>
      </c>
      <c r="U93" s="80">
        <v>2665133</v>
      </c>
      <c r="V93" s="80">
        <v>4978895</v>
      </c>
      <c r="W93" s="80">
        <v>7599913</v>
      </c>
      <c r="X93" s="80">
        <v>2393123</v>
      </c>
      <c r="Y93" s="64">
        <v>5206790</v>
      </c>
      <c r="Z93" s="75">
        <v>8242.61</v>
      </c>
      <c r="AA93" s="64"/>
      <c r="AB93" s="75">
        <v>13585.64</v>
      </c>
      <c r="AC93" s="64"/>
      <c r="AD93" s="75">
        <v>15.13</v>
      </c>
      <c r="AE93" s="64"/>
      <c r="AF93" s="75">
        <v>7076.4</v>
      </c>
      <c r="AG93" s="64"/>
      <c r="AH93" s="75">
        <v>19.26</v>
      </c>
      <c r="AI93" s="64"/>
      <c r="AJ93" s="64">
        <v>2603000</v>
      </c>
      <c r="AK93" s="64">
        <v>869422</v>
      </c>
      <c r="AL93" s="64">
        <v>1459586</v>
      </c>
      <c r="AM93" s="64">
        <v>4977</v>
      </c>
      <c r="AN93" s="92">
        <v>3425.03920768567</v>
      </c>
      <c r="AO93" s="64"/>
      <c r="AP93" s="92">
        <v>1143.98941145774</v>
      </c>
      <c r="AQ93" s="64"/>
      <c r="AR93" s="92">
        <v>1920.52987974994</v>
      </c>
      <c r="AS93" s="64"/>
      <c r="AT93" s="92">
        <v>6.54875917658531</v>
      </c>
      <c r="AU93" s="64"/>
      <c r="AV93" s="92">
        <v>9.5</v>
      </c>
      <c r="AW93" s="64"/>
      <c r="AX93" s="92">
        <v>7.3</v>
      </c>
      <c r="AY93" s="64"/>
      <c r="AZ93" s="92">
        <v>18.6</v>
      </c>
      <c r="BA93" s="64"/>
      <c r="BB93" s="64">
        <v>20.8</v>
      </c>
      <c r="BC93" s="64"/>
      <c r="BD93" s="98"/>
    </row>
    <row r="94" s="54" customFormat="1" ht="27" hidden="1" customHeight="1" spans="1:56">
      <c r="A94" s="68" t="s">
        <v>740</v>
      </c>
      <c r="B94" s="65">
        <v>10237.9616497348</v>
      </c>
      <c r="C94" s="68">
        <v>1</v>
      </c>
      <c r="D94" s="65">
        <v>8.28092701993455</v>
      </c>
      <c r="E94" s="68">
        <v>8</v>
      </c>
      <c r="F94" s="65">
        <v>13275.72432</v>
      </c>
      <c r="G94" s="68">
        <v>1</v>
      </c>
      <c r="H94" s="65">
        <v>8.4618</v>
      </c>
      <c r="I94" s="68">
        <v>6</v>
      </c>
      <c r="J94" s="65">
        <v>6025.58991</v>
      </c>
      <c r="K94" s="68">
        <v>1</v>
      </c>
      <c r="L94" s="65">
        <v>10.541</v>
      </c>
      <c r="M94" s="68">
        <v>6</v>
      </c>
      <c r="N94" s="65">
        <v>9455</v>
      </c>
      <c r="O94" s="68">
        <v>1</v>
      </c>
      <c r="P94" s="65">
        <v>12240</v>
      </c>
      <c r="Q94" s="68">
        <v>1</v>
      </c>
      <c r="R94" s="65">
        <v>5451</v>
      </c>
      <c r="S94" s="68">
        <v>1</v>
      </c>
      <c r="T94" s="79">
        <v>720609.290803733</v>
      </c>
      <c r="U94" s="79">
        <v>418678.336195423</v>
      </c>
      <c r="V94" s="79">
        <v>301930.95460831</v>
      </c>
      <c r="W94" s="79">
        <v>691698</v>
      </c>
      <c r="X94" s="79">
        <v>375947</v>
      </c>
      <c r="Y94" s="68">
        <v>315751</v>
      </c>
      <c r="Z94" s="65">
        <v>12235.74</v>
      </c>
      <c r="AA94" s="68">
        <v>1</v>
      </c>
      <c r="AB94" s="65">
        <v>15391.86</v>
      </c>
      <c r="AC94" s="68">
        <v>1</v>
      </c>
      <c r="AD94" s="65">
        <v>8.82</v>
      </c>
      <c r="AE94" s="68">
        <v>7</v>
      </c>
      <c r="AF94" s="65">
        <v>8965.46</v>
      </c>
      <c r="AG94" s="68">
        <v>1</v>
      </c>
      <c r="AH94" s="65">
        <v>13.58</v>
      </c>
      <c r="AI94" s="68">
        <v>7</v>
      </c>
      <c r="AJ94" s="68">
        <v>308485</v>
      </c>
      <c r="AK94" s="68">
        <v>94395</v>
      </c>
      <c r="AL94" s="68">
        <v>298637</v>
      </c>
      <c r="AM94" s="68"/>
      <c r="AN94" s="91">
        <v>4459.8220610729</v>
      </c>
      <c r="AO94" s="68">
        <v>3</v>
      </c>
      <c r="AP94" s="91">
        <v>1364.68516606959</v>
      </c>
      <c r="AQ94" s="68">
        <v>2</v>
      </c>
      <c r="AR94" s="91">
        <v>4317.44778790744</v>
      </c>
      <c r="AS94" s="68">
        <v>2</v>
      </c>
      <c r="AT94" s="91">
        <v>0</v>
      </c>
      <c r="AU94" s="68"/>
      <c r="AV94" s="91">
        <v>7.9</v>
      </c>
      <c r="AW94" s="68">
        <v>6</v>
      </c>
      <c r="AX94" s="91">
        <v>7.7</v>
      </c>
      <c r="AY94" s="68">
        <v>6</v>
      </c>
      <c r="AZ94" s="91">
        <v>10.4</v>
      </c>
      <c r="BA94" s="68">
        <v>8</v>
      </c>
      <c r="BB94" s="68"/>
      <c r="BC94" s="68"/>
      <c r="BD94" s="99"/>
    </row>
    <row r="95" s="54" customFormat="1" ht="27" hidden="1" customHeight="1" spans="1:56">
      <c r="A95" s="68" t="s">
        <v>741</v>
      </c>
      <c r="B95" s="65">
        <v>6698.07062092935</v>
      </c>
      <c r="C95" s="68">
        <v>6</v>
      </c>
      <c r="D95" s="65">
        <v>10.9503167289938</v>
      </c>
      <c r="E95" s="68">
        <v>4</v>
      </c>
      <c r="F95" s="65">
        <v>10684.571918</v>
      </c>
      <c r="G95" s="68">
        <v>6</v>
      </c>
      <c r="H95" s="65">
        <v>8.4618</v>
      </c>
      <c r="I95" s="68">
        <v>6</v>
      </c>
      <c r="J95" s="65">
        <v>4387.201562</v>
      </c>
      <c r="K95" s="68">
        <v>8</v>
      </c>
      <c r="L95" s="65">
        <v>10.8439</v>
      </c>
      <c r="M95" s="68">
        <v>4</v>
      </c>
      <c r="N95" s="65">
        <v>6037</v>
      </c>
      <c r="O95" s="68">
        <v>6</v>
      </c>
      <c r="P95" s="65">
        <v>9851</v>
      </c>
      <c r="Q95" s="68">
        <v>6</v>
      </c>
      <c r="R95" s="65">
        <v>3958</v>
      </c>
      <c r="S95" s="68">
        <v>8</v>
      </c>
      <c r="T95" s="79">
        <v>524003.914086088</v>
      </c>
      <c r="U95" s="79">
        <v>192287.314127189</v>
      </c>
      <c r="V95" s="79">
        <v>331716.5999589</v>
      </c>
      <c r="W95" s="79">
        <v>519562</v>
      </c>
      <c r="X95" s="79">
        <v>172662</v>
      </c>
      <c r="Y95" s="68">
        <v>346900</v>
      </c>
      <c r="Z95" s="65">
        <v>7983.43</v>
      </c>
      <c r="AA95" s="68">
        <v>4</v>
      </c>
      <c r="AB95" s="65">
        <v>12304.95</v>
      </c>
      <c r="AC95" s="68">
        <v>6</v>
      </c>
      <c r="AD95" s="65">
        <v>14.53</v>
      </c>
      <c r="AE95" s="68">
        <v>5</v>
      </c>
      <c r="AF95" s="65">
        <v>6371.19</v>
      </c>
      <c r="AG95" s="68">
        <v>8</v>
      </c>
      <c r="AH95" s="65">
        <v>19.38</v>
      </c>
      <c r="AI95" s="68">
        <v>4</v>
      </c>
      <c r="AJ95" s="68">
        <v>298215</v>
      </c>
      <c r="AK95" s="68">
        <v>45208</v>
      </c>
      <c r="AL95" s="68">
        <v>41848</v>
      </c>
      <c r="AM95" s="68"/>
      <c r="AN95" s="91">
        <v>5739.73847202066</v>
      </c>
      <c r="AO95" s="68">
        <v>1</v>
      </c>
      <c r="AP95" s="91">
        <v>870.117522066664</v>
      </c>
      <c r="AQ95" s="68">
        <v>5</v>
      </c>
      <c r="AR95" s="91">
        <v>805.447665533661</v>
      </c>
      <c r="AS95" s="68">
        <v>5</v>
      </c>
      <c r="AT95" s="91">
        <v>0</v>
      </c>
      <c r="AU95" s="68"/>
      <c r="AV95" s="91">
        <v>5.7</v>
      </c>
      <c r="AW95" s="68">
        <v>7</v>
      </c>
      <c r="AX95" s="91">
        <v>14.3</v>
      </c>
      <c r="AY95" s="68">
        <v>2</v>
      </c>
      <c r="AZ95" s="91">
        <v>15.1</v>
      </c>
      <c r="BA95" s="68">
        <v>7</v>
      </c>
      <c r="BB95" s="68"/>
      <c r="BC95" s="68"/>
      <c r="BD95" s="99"/>
    </row>
    <row r="96" s="54" customFormat="1" ht="27" hidden="1" customHeight="1" spans="1:56">
      <c r="A96" s="68" t="s">
        <v>742</v>
      </c>
      <c r="B96" s="65">
        <v>8755.94249916512</v>
      </c>
      <c r="C96" s="68">
        <v>2</v>
      </c>
      <c r="D96" s="65">
        <v>11.3562571431403</v>
      </c>
      <c r="E96" s="68">
        <v>3</v>
      </c>
      <c r="F96" s="65">
        <v>12702.4</v>
      </c>
      <c r="G96" s="68">
        <v>2</v>
      </c>
      <c r="H96" s="65">
        <v>8.8</v>
      </c>
      <c r="I96" s="68">
        <v>3</v>
      </c>
      <c r="J96" s="65">
        <v>5483.98944</v>
      </c>
      <c r="K96" s="68">
        <v>3</v>
      </c>
      <c r="L96" s="65">
        <v>11.192</v>
      </c>
      <c r="M96" s="68">
        <v>1</v>
      </c>
      <c r="N96" s="65">
        <v>7863</v>
      </c>
      <c r="O96" s="68">
        <v>2</v>
      </c>
      <c r="P96" s="65">
        <v>11675</v>
      </c>
      <c r="Q96" s="68">
        <v>2</v>
      </c>
      <c r="R96" s="65">
        <v>4932</v>
      </c>
      <c r="S96" s="68">
        <v>3</v>
      </c>
      <c r="T96" s="79">
        <v>569788.231770384</v>
      </c>
      <c r="U96" s="79">
        <v>258272.971940431</v>
      </c>
      <c r="V96" s="79">
        <v>311515.259829953</v>
      </c>
      <c r="W96" s="79">
        <v>557687</v>
      </c>
      <c r="X96" s="79">
        <v>231913</v>
      </c>
      <c r="Y96" s="68">
        <v>325774</v>
      </c>
      <c r="Z96" s="65">
        <v>9551.57</v>
      </c>
      <c r="AA96" s="68">
        <v>2</v>
      </c>
      <c r="AB96" s="65">
        <v>13141.85</v>
      </c>
      <c r="AC96" s="68">
        <v>5</v>
      </c>
      <c r="AD96" s="65">
        <v>9.2</v>
      </c>
      <c r="AE96" s="68">
        <v>6</v>
      </c>
      <c r="AF96" s="65">
        <v>8129.72</v>
      </c>
      <c r="AG96" s="68">
        <v>2</v>
      </c>
      <c r="AH96" s="65">
        <v>39.47</v>
      </c>
      <c r="AI96" s="68">
        <v>1</v>
      </c>
      <c r="AJ96" s="68">
        <v>222494</v>
      </c>
      <c r="AK96" s="68">
        <v>55371</v>
      </c>
      <c r="AL96" s="68">
        <v>287674</v>
      </c>
      <c r="AM96" s="68"/>
      <c r="AN96" s="91">
        <v>3989.58555605564</v>
      </c>
      <c r="AO96" s="68">
        <v>4</v>
      </c>
      <c r="AP96" s="91">
        <v>992.868759716472</v>
      </c>
      <c r="AQ96" s="68">
        <v>3</v>
      </c>
      <c r="AR96" s="91">
        <v>5158.34150697434</v>
      </c>
      <c r="AS96" s="68">
        <v>1</v>
      </c>
      <c r="AT96" s="91">
        <v>0</v>
      </c>
      <c r="AU96" s="68"/>
      <c r="AV96" s="91">
        <v>10</v>
      </c>
      <c r="AW96" s="68">
        <v>4</v>
      </c>
      <c r="AX96" s="91">
        <v>5</v>
      </c>
      <c r="AY96" s="68">
        <v>7</v>
      </c>
      <c r="AZ96" s="91">
        <v>17.8</v>
      </c>
      <c r="BA96" s="68">
        <v>6</v>
      </c>
      <c r="BB96" s="68"/>
      <c r="BC96" s="68"/>
      <c r="BD96" s="99"/>
    </row>
    <row r="97" s="54" customFormat="1" ht="27" hidden="1" customHeight="1" spans="1:56">
      <c r="A97" s="68" t="s">
        <v>743</v>
      </c>
      <c r="B97" s="65">
        <v>5799.68212388637</v>
      </c>
      <c r="C97" s="68">
        <v>8</v>
      </c>
      <c r="D97" s="65">
        <v>12.0711521523935</v>
      </c>
      <c r="E97" s="68">
        <v>1</v>
      </c>
      <c r="F97" s="65">
        <v>10612.511</v>
      </c>
      <c r="G97" s="68">
        <v>7</v>
      </c>
      <c r="H97" s="65">
        <v>9.07</v>
      </c>
      <c r="I97" s="68">
        <v>2</v>
      </c>
      <c r="J97" s="65">
        <v>4409.467862</v>
      </c>
      <c r="K97" s="68">
        <v>6</v>
      </c>
      <c r="L97" s="65">
        <v>10.4023</v>
      </c>
      <c r="M97" s="68">
        <v>7</v>
      </c>
      <c r="N97" s="65">
        <v>5175</v>
      </c>
      <c r="O97" s="68">
        <v>8</v>
      </c>
      <c r="P97" s="65">
        <v>9730</v>
      </c>
      <c r="Q97" s="68">
        <v>7</v>
      </c>
      <c r="R97" s="65">
        <v>3994</v>
      </c>
      <c r="S97" s="68">
        <v>6</v>
      </c>
      <c r="T97" s="79">
        <v>1523955.53361847</v>
      </c>
      <c r="U97" s="79">
        <v>341546.02348939</v>
      </c>
      <c r="V97" s="79">
        <v>1182409.51012908</v>
      </c>
      <c r="W97" s="79">
        <v>1543218</v>
      </c>
      <c r="X97" s="79">
        <v>306687</v>
      </c>
      <c r="Y97" s="68">
        <v>1236531</v>
      </c>
      <c r="Z97" s="65">
        <v>7600.72</v>
      </c>
      <c r="AA97" s="68">
        <v>6</v>
      </c>
      <c r="AB97" s="65">
        <v>11938.09</v>
      </c>
      <c r="AC97" s="68">
        <v>7</v>
      </c>
      <c r="AD97" s="65">
        <v>32.9</v>
      </c>
      <c r="AE97" s="68">
        <v>1</v>
      </c>
      <c r="AF97" s="65">
        <v>7024.14</v>
      </c>
      <c r="AG97" s="68">
        <v>5</v>
      </c>
      <c r="AH97" s="65">
        <v>16.78</v>
      </c>
      <c r="AI97" s="68">
        <v>6</v>
      </c>
      <c r="AJ97" s="68">
        <v>288381</v>
      </c>
      <c r="AK97" s="68">
        <v>49712</v>
      </c>
      <c r="AL97" s="68">
        <v>79791</v>
      </c>
      <c r="AM97" s="68"/>
      <c r="AN97" s="91">
        <v>1868.69904316824</v>
      </c>
      <c r="AO97" s="68">
        <v>8</v>
      </c>
      <c r="AP97" s="91">
        <v>322.132064296814</v>
      </c>
      <c r="AQ97" s="68">
        <v>8</v>
      </c>
      <c r="AR97" s="91">
        <v>517.042958285868</v>
      </c>
      <c r="AS97" s="68">
        <v>7</v>
      </c>
      <c r="AT97" s="91">
        <v>0</v>
      </c>
      <c r="AU97" s="68"/>
      <c r="AV97" s="91">
        <v>5.6</v>
      </c>
      <c r="AW97" s="68">
        <v>8</v>
      </c>
      <c r="AX97" s="91">
        <v>14</v>
      </c>
      <c r="AY97" s="68">
        <v>3</v>
      </c>
      <c r="AZ97" s="91">
        <v>19.7</v>
      </c>
      <c r="BA97" s="68">
        <v>4</v>
      </c>
      <c r="BB97" s="68"/>
      <c r="BC97" s="68"/>
      <c r="BD97" s="99"/>
    </row>
    <row r="98" s="54" customFormat="1" ht="27" hidden="1" customHeight="1" spans="1:56">
      <c r="A98" s="68" t="s">
        <v>744</v>
      </c>
      <c r="B98" s="65">
        <v>7579.08494948936</v>
      </c>
      <c r="C98" s="68">
        <v>4</v>
      </c>
      <c r="D98" s="65">
        <v>10.7082230424972</v>
      </c>
      <c r="E98" s="68">
        <v>5</v>
      </c>
      <c r="F98" s="65">
        <v>11289.3272</v>
      </c>
      <c r="G98" s="68">
        <v>4</v>
      </c>
      <c r="H98" s="65">
        <v>9.16</v>
      </c>
      <c r="I98" s="68">
        <v>1</v>
      </c>
      <c r="J98" s="65">
        <v>5345.4249</v>
      </c>
      <c r="K98" s="68">
        <v>4</v>
      </c>
      <c r="L98" s="65">
        <v>10.97</v>
      </c>
      <c r="M98" s="68">
        <v>2</v>
      </c>
      <c r="N98" s="65">
        <v>6846</v>
      </c>
      <c r="O98" s="68">
        <v>4</v>
      </c>
      <c r="P98" s="65">
        <v>10342</v>
      </c>
      <c r="Q98" s="68">
        <v>4</v>
      </c>
      <c r="R98" s="65">
        <v>4817</v>
      </c>
      <c r="S98" s="68">
        <v>4</v>
      </c>
      <c r="T98" s="79">
        <v>1374592.09119506</v>
      </c>
      <c r="U98" s="79">
        <v>516558.194175978</v>
      </c>
      <c r="V98" s="79">
        <v>858033.897019085</v>
      </c>
      <c r="W98" s="79">
        <v>1361145</v>
      </c>
      <c r="X98" s="79">
        <v>463837</v>
      </c>
      <c r="Y98" s="68">
        <v>897308</v>
      </c>
      <c r="Z98" s="65">
        <v>7852.2</v>
      </c>
      <c r="AA98" s="68">
        <v>5</v>
      </c>
      <c r="AB98" s="65">
        <v>14553.78</v>
      </c>
      <c r="AC98" s="68">
        <v>4</v>
      </c>
      <c r="AD98" s="65">
        <v>15.6</v>
      </c>
      <c r="AE98" s="68">
        <v>4</v>
      </c>
      <c r="AF98" s="65">
        <v>7123.89</v>
      </c>
      <c r="AG98" s="68">
        <v>3</v>
      </c>
      <c r="AH98" s="65">
        <v>27.55</v>
      </c>
      <c r="AI98" s="68">
        <v>2</v>
      </c>
      <c r="AJ98" s="68">
        <v>353388</v>
      </c>
      <c r="AK98" s="68">
        <v>91452</v>
      </c>
      <c r="AL98" s="68">
        <v>316044</v>
      </c>
      <c r="AM98" s="68"/>
      <c r="AN98" s="91">
        <v>2596.25535854005</v>
      </c>
      <c r="AO98" s="68">
        <v>6</v>
      </c>
      <c r="AP98" s="91">
        <v>671.875516568771</v>
      </c>
      <c r="AQ98" s="68">
        <v>6</v>
      </c>
      <c r="AR98" s="91">
        <v>2321.89810784303</v>
      </c>
      <c r="AS98" s="68">
        <v>3</v>
      </c>
      <c r="AT98" s="91">
        <v>0</v>
      </c>
      <c r="AU98" s="68"/>
      <c r="AV98" s="91">
        <v>12.8</v>
      </c>
      <c r="AW98" s="68">
        <v>1</v>
      </c>
      <c r="AX98" s="91">
        <v>20.4</v>
      </c>
      <c r="AY98" s="68">
        <v>1</v>
      </c>
      <c r="AZ98" s="91">
        <v>22.6</v>
      </c>
      <c r="BA98" s="68">
        <v>3</v>
      </c>
      <c r="BB98" s="68"/>
      <c r="BC98" s="68"/>
      <c r="BD98" s="99"/>
    </row>
    <row r="99" s="54" customFormat="1" ht="27" hidden="1" customHeight="1" spans="1:56">
      <c r="A99" s="68" t="s">
        <v>745</v>
      </c>
      <c r="B99" s="65">
        <v>5934.55377042587</v>
      </c>
      <c r="C99" s="68">
        <v>7</v>
      </c>
      <c r="D99" s="65">
        <v>9.59471413528847</v>
      </c>
      <c r="E99" s="68">
        <v>6</v>
      </c>
      <c r="F99" s="65">
        <v>10355.67</v>
      </c>
      <c r="G99" s="68">
        <v>8</v>
      </c>
      <c r="H99" s="65">
        <v>8.55</v>
      </c>
      <c r="I99" s="68">
        <v>5</v>
      </c>
      <c r="J99" s="65">
        <v>4403.2086</v>
      </c>
      <c r="K99" s="68">
        <v>7</v>
      </c>
      <c r="L99" s="65">
        <v>10.94</v>
      </c>
      <c r="M99" s="68">
        <v>3</v>
      </c>
      <c r="N99" s="65">
        <v>5415</v>
      </c>
      <c r="O99" s="68">
        <v>7</v>
      </c>
      <c r="P99" s="65">
        <v>9540</v>
      </c>
      <c r="Q99" s="68">
        <v>8</v>
      </c>
      <c r="R99" s="65">
        <v>3969</v>
      </c>
      <c r="S99" s="68">
        <v>7</v>
      </c>
      <c r="T99" s="79">
        <v>1159140.38061736</v>
      </c>
      <c r="U99" s="79">
        <v>298203.365704145</v>
      </c>
      <c r="V99" s="79">
        <v>860937.014913219</v>
      </c>
      <c r="W99" s="79">
        <v>1168112</v>
      </c>
      <c r="X99" s="79">
        <v>267768</v>
      </c>
      <c r="Y99" s="68">
        <v>900344</v>
      </c>
      <c r="Z99" s="65">
        <v>7118.7</v>
      </c>
      <c r="AA99" s="68">
        <v>8</v>
      </c>
      <c r="AB99" s="65">
        <v>14593.65</v>
      </c>
      <c r="AC99" s="68">
        <v>3</v>
      </c>
      <c r="AD99" s="65">
        <v>16.8</v>
      </c>
      <c r="AE99" s="68">
        <v>3</v>
      </c>
      <c r="AF99" s="65">
        <v>6546.13</v>
      </c>
      <c r="AG99" s="68">
        <v>7</v>
      </c>
      <c r="AH99" s="65">
        <v>18.56</v>
      </c>
      <c r="AI99" s="68">
        <v>5</v>
      </c>
      <c r="AJ99" s="68">
        <v>265804</v>
      </c>
      <c r="AK99" s="68">
        <v>50036</v>
      </c>
      <c r="AL99" s="68">
        <v>59110</v>
      </c>
      <c r="AM99" s="68"/>
      <c r="AN99" s="91">
        <v>2275.50097935814</v>
      </c>
      <c r="AO99" s="68">
        <v>7</v>
      </c>
      <c r="AP99" s="91">
        <v>428.349336365006</v>
      </c>
      <c r="AQ99" s="68">
        <v>7</v>
      </c>
      <c r="AR99" s="91">
        <v>506.030243675264</v>
      </c>
      <c r="AS99" s="68">
        <v>8</v>
      </c>
      <c r="AT99" s="91">
        <v>0</v>
      </c>
      <c r="AU99" s="68"/>
      <c r="AV99" s="91">
        <v>8.7</v>
      </c>
      <c r="AW99" s="68">
        <v>5</v>
      </c>
      <c r="AX99" s="91">
        <v>12.8</v>
      </c>
      <c r="AY99" s="68">
        <v>4</v>
      </c>
      <c r="AZ99" s="91">
        <v>19.4</v>
      </c>
      <c r="BA99" s="68">
        <v>5</v>
      </c>
      <c r="BB99" s="68"/>
      <c r="BC99" s="68"/>
      <c r="BD99" s="99"/>
    </row>
    <row r="100" s="54" customFormat="1" ht="27" hidden="1" customHeight="1" spans="1:56">
      <c r="A100" s="68" t="s">
        <v>746</v>
      </c>
      <c r="B100" s="65">
        <v>6864.69131483429</v>
      </c>
      <c r="C100" s="68">
        <v>5</v>
      </c>
      <c r="D100" s="65">
        <v>8.92877364065841</v>
      </c>
      <c r="E100" s="68">
        <v>7</v>
      </c>
      <c r="F100" s="65">
        <v>11009.9763</v>
      </c>
      <c r="G100" s="68">
        <v>5</v>
      </c>
      <c r="H100" s="65">
        <v>8.27</v>
      </c>
      <c r="I100" s="68">
        <v>8</v>
      </c>
      <c r="J100" s="65">
        <v>4790.9355</v>
      </c>
      <c r="K100" s="68">
        <v>5</v>
      </c>
      <c r="L100" s="65">
        <v>10.01</v>
      </c>
      <c r="M100" s="68">
        <v>8</v>
      </c>
      <c r="N100" s="65">
        <v>6302</v>
      </c>
      <c r="O100" s="68">
        <v>5</v>
      </c>
      <c r="P100" s="65">
        <v>10169</v>
      </c>
      <c r="Q100" s="68">
        <v>5</v>
      </c>
      <c r="R100" s="65">
        <v>4355</v>
      </c>
      <c r="S100" s="68">
        <v>5</v>
      </c>
      <c r="T100" s="79">
        <v>1200766.08740451</v>
      </c>
      <c r="U100" s="79">
        <v>400398.668555273</v>
      </c>
      <c r="V100" s="79">
        <v>800367.418849233</v>
      </c>
      <c r="W100" s="79">
        <v>1196535</v>
      </c>
      <c r="X100" s="79">
        <v>359533</v>
      </c>
      <c r="Y100" s="68">
        <v>837002</v>
      </c>
      <c r="Z100" s="65">
        <v>7159.77</v>
      </c>
      <c r="AA100" s="68">
        <v>7</v>
      </c>
      <c r="AB100" s="65">
        <v>9957.25</v>
      </c>
      <c r="AC100" s="68">
        <v>8</v>
      </c>
      <c r="AD100" s="65">
        <v>5.7</v>
      </c>
      <c r="AE100" s="68">
        <v>8</v>
      </c>
      <c r="AF100" s="65">
        <v>6801.29</v>
      </c>
      <c r="AG100" s="68">
        <v>6</v>
      </c>
      <c r="AH100" s="65">
        <v>7.44</v>
      </c>
      <c r="AI100" s="68">
        <v>8</v>
      </c>
      <c r="AJ100" s="68">
        <v>456590</v>
      </c>
      <c r="AK100" s="68">
        <v>110879</v>
      </c>
      <c r="AL100" s="68">
        <v>97422</v>
      </c>
      <c r="AM100" s="68"/>
      <c r="AN100" s="91">
        <v>3815.93517949747</v>
      </c>
      <c r="AO100" s="68">
        <v>5</v>
      </c>
      <c r="AP100" s="91">
        <v>926.667418838563</v>
      </c>
      <c r="AQ100" s="68">
        <v>4</v>
      </c>
      <c r="AR100" s="91">
        <v>814.201005403101</v>
      </c>
      <c r="AS100" s="68">
        <v>6</v>
      </c>
      <c r="AT100" s="91">
        <v>0</v>
      </c>
      <c r="AU100" s="68"/>
      <c r="AV100" s="91">
        <v>11.1</v>
      </c>
      <c r="AW100" s="68">
        <v>2</v>
      </c>
      <c r="AX100" s="91">
        <v>-15</v>
      </c>
      <c r="AY100" s="68">
        <v>8</v>
      </c>
      <c r="AZ100" s="91">
        <v>25.6</v>
      </c>
      <c r="BA100" s="68">
        <v>2</v>
      </c>
      <c r="BB100" s="68"/>
      <c r="BC100" s="68"/>
      <c r="BD100" s="99"/>
    </row>
    <row r="101" s="54" customFormat="1" ht="27" hidden="1" customHeight="1" spans="1:56">
      <c r="A101" s="68" t="s">
        <v>747</v>
      </c>
      <c r="B101" s="65">
        <v>8506.43824787006</v>
      </c>
      <c r="C101" s="68">
        <v>3</v>
      </c>
      <c r="D101" s="65">
        <v>11.9268190509219</v>
      </c>
      <c r="E101" s="68">
        <v>2</v>
      </c>
      <c r="F101" s="65">
        <v>12499.1598</v>
      </c>
      <c r="G101" s="68">
        <v>3</v>
      </c>
      <c r="H101" s="65">
        <v>8.66</v>
      </c>
      <c r="I101" s="68">
        <v>4</v>
      </c>
      <c r="J101" s="65">
        <v>5629.761681</v>
      </c>
      <c r="K101" s="68">
        <v>2</v>
      </c>
      <c r="L101" s="65">
        <v>10.8439</v>
      </c>
      <c r="M101" s="68">
        <v>4</v>
      </c>
      <c r="N101" s="65">
        <v>7600</v>
      </c>
      <c r="O101" s="68">
        <v>3</v>
      </c>
      <c r="P101" s="65">
        <v>11503</v>
      </c>
      <c r="Q101" s="68">
        <v>3</v>
      </c>
      <c r="R101" s="65">
        <v>5079</v>
      </c>
      <c r="S101" s="68">
        <v>2</v>
      </c>
      <c r="T101" s="79">
        <v>571172.47050439</v>
      </c>
      <c r="U101" s="79">
        <v>239188.125812171</v>
      </c>
      <c r="V101" s="79">
        <v>331984.344692219</v>
      </c>
      <c r="W101" s="79">
        <v>561956</v>
      </c>
      <c r="X101" s="79">
        <v>214776</v>
      </c>
      <c r="Y101" s="68">
        <v>347180</v>
      </c>
      <c r="Z101" s="65">
        <v>9007.82</v>
      </c>
      <c r="AA101" s="68">
        <v>3</v>
      </c>
      <c r="AB101" s="65">
        <v>14774.03</v>
      </c>
      <c r="AC101" s="68">
        <v>2</v>
      </c>
      <c r="AD101" s="65">
        <v>21.5</v>
      </c>
      <c r="AE101" s="68">
        <v>2</v>
      </c>
      <c r="AF101" s="65">
        <v>7103.72</v>
      </c>
      <c r="AG101" s="68">
        <v>4</v>
      </c>
      <c r="AH101" s="65">
        <v>22.55</v>
      </c>
      <c r="AI101" s="68">
        <v>3</v>
      </c>
      <c r="AJ101" s="68">
        <v>271611</v>
      </c>
      <c r="AK101" s="68">
        <v>81751</v>
      </c>
      <c r="AL101" s="68">
        <v>72304</v>
      </c>
      <c r="AM101" s="68"/>
      <c r="AN101" s="91">
        <v>4833.31435201333</v>
      </c>
      <c r="AO101" s="68">
        <v>2</v>
      </c>
      <c r="AP101" s="91">
        <v>1454.75802375987</v>
      </c>
      <c r="AQ101" s="68">
        <v>1</v>
      </c>
      <c r="AR101" s="91">
        <v>1286.64877677256</v>
      </c>
      <c r="AS101" s="68">
        <v>4</v>
      </c>
      <c r="AT101" s="91">
        <v>0</v>
      </c>
      <c r="AU101" s="68"/>
      <c r="AV101" s="91">
        <v>10.2</v>
      </c>
      <c r="AW101" s="68">
        <v>3</v>
      </c>
      <c r="AX101" s="91">
        <v>11.3</v>
      </c>
      <c r="AY101" s="68">
        <v>5</v>
      </c>
      <c r="AZ101" s="91">
        <v>28.2</v>
      </c>
      <c r="BA101" s="68">
        <v>1</v>
      </c>
      <c r="BB101" s="68"/>
      <c r="BC101" s="68"/>
      <c r="BD101" s="99"/>
    </row>
    <row r="102" s="53" customFormat="1" ht="27" hidden="1" customHeight="1" spans="1:56">
      <c r="A102" s="64" t="s">
        <v>627</v>
      </c>
      <c r="B102" s="75">
        <v>7416</v>
      </c>
      <c r="C102" s="64"/>
      <c r="D102" s="75">
        <v>10.2</v>
      </c>
      <c r="E102" s="64"/>
      <c r="F102" s="75">
        <v>11731</v>
      </c>
      <c r="G102" s="64"/>
      <c r="H102" s="75">
        <v>8.4</v>
      </c>
      <c r="I102" s="64"/>
      <c r="J102" s="75">
        <v>5113</v>
      </c>
      <c r="K102" s="64"/>
      <c r="L102" s="75">
        <v>10.6</v>
      </c>
      <c r="M102" s="64"/>
      <c r="N102" s="75">
        <v>6731.83753596154</v>
      </c>
      <c r="O102" s="64"/>
      <c r="P102" s="75">
        <v>10822.4796177063</v>
      </c>
      <c r="Q102" s="64"/>
      <c r="R102" s="75">
        <v>4624.20640554124</v>
      </c>
      <c r="S102" s="64"/>
      <c r="T102" s="80">
        <v>5360914.97303885</v>
      </c>
      <c r="U102" s="80">
        <v>1865476.95413559</v>
      </c>
      <c r="V102" s="80">
        <v>3495438.01890326</v>
      </c>
      <c r="W102" s="80">
        <v>5352924</v>
      </c>
      <c r="X102" s="80">
        <v>1670862</v>
      </c>
      <c r="Y102" s="64">
        <v>3682062</v>
      </c>
      <c r="Z102" s="75">
        <v>7334.9269939525</v>
      </c>
      <c r="AA102" s="64"/>
      <c r="AB102" s="75">
        <v>13151.95</v>
      </c>
      <c r="AC102" s="64"/>
      <c r="AD102" s="75">
        <v>11.6</v>
      </c>
      <c r="AE102" s="64"/>
      <c r="AF102" s="75">
        <v>5772</v>
      </c>
      <c r="AG102" s="64"/>
      <c r="AH102" s="75">
        <v>14.5</v>
      </c>
      <c r="AI102" s="64"/>
      <c r="AJ102" s="64">
        <v>5566900</v>
      </c>
      <c r="AK102" s="64">
        <v>646900</v>
      </c>
      <c r="AL102" s="64">
        <v>2038500</v>
      </c>
      <c r="AM102" s="64">
        <v>665</v>
      </c>
      <c r="AN102" s="92">
        <v>10399.7366672869</v>
      </c>
      <c r="AO102" s="64"/>
      <c r="AP102" s="92">
        <v>1208.49838331349</v>
      </c>
      <c r="AQ102" s="64"/>
      <c r="AR102" s="92">
        <v>3808.19903290239</v>
      </c>
      <c r="AS102" s="64"/>
      <c r="AT102" s="92">
        <v>1.24231167862649</v>
      </c>
      <c r="AU102" s="64"/>
      <c r="AV102" s="92">
        <v>8.3</v>
      </c>
      <c r="AW102" s="64"/>
      <c r="AX102" s="92">
        <v>9.9</v>
      </c>
      <c r="AY102" s="64"/>
      <c r="AZ102" s="92">
        <v>12.5</v>
      </c>
      <c r="BA102" s="64"/>
      <c r="BB102" s="64"/>
      <c r="BC102" s="64"/>
      <c r="BD102" s="98"/>
    </row>
    <row r="103" s="54" customFormat="1" ht="27" hidden="1" customHeight="1" spans="1:56">
      <c r="A103" s="68" t="s">
        <v>748</v>
      </c>
      <c r="B103" s="65">
        <v>9700.28036686273</v>
      </c>
      <c r="C103" s="68">
        <v>1</v>
      </c>
      <c r="D103" s="65">
        <v>9.84350998598948</v>
      </c>
      <c r="E103" s="68">
        <v>5</v>
      </c>
      <c r="F103" s="65">
        <v>14228.3</v>
      </c>
      <c r="G103" s="68">
        <v>1</v>
      </c>
      <c r="H103" s="65">
        <v>8.2</v>
      </c>
      <c r="I103" s="68">
        <v>4</v>
      </c>
      <c r="J103" s="65">
        <v>5329.854</v>
      </c>
      <c r="K103" s="68">
        <v>2</v>
      </c>
      <c r="L103" s="65">
        <v>10.9</v>
      </c>
      <c r="M103" s="68">
        <v>1</v>
      </c>
      <c r="N103" s="65">
        <v>8831</v>
      </c>
      <c r="O103" s="68">
        <v>1</v>
      </c>
      <c r="P103" s="65">
        <v>13150</v>
      </c>
      <c r="Q103" s="68">
        <v>1</v>
      </c>
      <c r="R103" s="65">
        <v>4806</v>
      </c>
      <c r="S103" s="68">
        <v>2</v>
      </c>
      <c r="T103" s="79">
        <v>1688279.3960811</v>
      </c>
      <c r="U103" s="79">
        <v>829189.814408486</v>
      </c>
      <c r="V103" s="79">
        <v>859089.581672615</v>
      </c>
      <c r="W103" s="79">
        <v>1647642</v>
      </c>
      <c r="X103" s="79">
        <v>742685</v>
      </c>
      <c r="Y103" s="68">
        <v>904957</v>
      </c>
      <c r="Z103" s="65">
        <v>9117.05468929699</v>
      </c>
      <c r="AA103" s="68">
        <v>1</v>
      </c>
      <c r="AB103" s="65">
        <v>14627.58</v>
      </c>
      <c r="AC103" s="68">
        <v>1</v>
      </c>
      <c r="AD103" s="65">
        <v>4.2</v>
      </c>
      <c r="AE103" s="68">
        <v>5</v>
      </c>
      <c r="AF103" s="65">
        <v>5797.3596846709</v>
      </c>
      <c r="AG103" s="68">
        <v>2</v>
      </c>
      <c r="AH103" s="65">
        <v>10.5</v>
      </c>
      <c r="AI103" s="68">
        <v>4</v>
      </c>
      <c r="AJ103" s="68">
        <v>1107619.5</v>
      </c>
      <c r="AK103" s="68">
        <v>154300</v>
      </c>
      <c r="AL103" s="68">
        <v>428400</v>
      </c>
      <c r="AM103" s="68"/>
      <c r="AN103" s="91">
        <v>6722.45245022887</v>
      </c>
      <c r="AO103" s="68">
        <v>5</v>
      </c>
      <c r="AP103" s="91">
        <v>936.489844274424</v>
      </c>
      <c r="AQ103" s="68">
        <v>1</v>
      </c>
      <c r="AR103" s="91">
        <v>2600.07938617734</v>
      </c>
      <c r="AS103" s="68">
        <v>4</v>
      </c>
      <c r="AT103" s="91">
        <v>0</v>
      </c>
      <c r="AU103" s="68"/>
      <c r="AV103" s="91">
        <v>8.3</v>
      </c>
      <c r="AW103" s="68">
        <v>3</v>
      </c>
      <c r="AX103" s="91">
        <v>13.8</v>
      </c>
      <c r="AY103" s="68">
        <v>2</v>
      </c>
      <c r="AZ103" s="91">
        <v>13.5</v>
      </c>
      <c r="BA103" s="68">
        <v>2</v>
      </c>
      <c r="BB103" s="68"/>
      <c r="BC103" s="68"/>
      <c r="BD103" s="99"/>
    </row>
    <row r="104" s="54" customFormat="1" ht="27" hidden="1" customHeight="1" spans="1:56">
      <c r="A104" s="68" t="s">
        <v>749</v>
      </c>
      <c r="B104" s="65">
        <v>7721.05055006672</v>
      </c>
      <c r="C104" s="68">
        <v>2</v>
      </c>
      <c r="D104" s="65">
        <v>10.505947474835</v>
      </c>
      <c r="E104" s="68">
        <v>1</v>
      </c>
      <c r="F104" s="65">
        <v>12368.7207</v>
      </c>
      <c r="G104" s="68">
        <v>2</v>
      </c>
      <c r="H104" s="65">
        <v>8.87</v>
      </c>
      <c r="I104" s="68">
        <v>1</v>
      </c>
      <c r="J104" s="65">
        <v>4665.788</v>
      </c>
      <c r="K104" s="68">
        <v>5</v>
      </c>
      <c r="L104" s="65">
        <v>10.8</v>
      </c>
      <c r="M104" s="68">
        <v>2</v>
      </c>
      <c r="N104" s="65">
        <v>6987</v>
      </c>
      <c r="O104" s="68">
        <v>2</v>
      </c>
      <c r="P104" s="65">
        <v>11361</v>
      </c>
      <c r="Q104" s="68">
        <v>2</v>
      </c>
      <c r="R104" s="65">
        <v>4211</v>
      </c>
      <c r="S104" s="68">
        <v>5</v>
      </c>
      <c r="T104" s="79">
        <v>807811.473871185</v>
      </c>
      <c r="U104" s="79">
        <v>320407.335719399</v>
      </c>
      <c r="V104" s="79">
        <v>487404.138151786</v>
      </c>
      <c r="W104" s="79">
        <v>800408</v>
      </c>
      <c r="X104" s="79">
        <v>286981</v>
      </c>
      <c r="Y104" s="68">
        <v>513427</v>
      </c>
      <c r="Z104" s="65">
        <v>5737.26649596553</v>
      </c>
      <c r="AA104" s="68">
        <v>5</v>
      </c>
      <c r="AB104" s="65">
        <v>14164.83</v>
      </c>
      <c r="AC104" s="68">
        <v>2</v>
      </c>
      <c r="AD104" s="65">
        <v>4.9</v>
      </c>
      <c r="AE104" s="68">
        <v>4</v>
      </c>
      <c r="AF104" s="65">
        <v>4850.35011500334</v>
      </c>
      <c r="AG104" s="68">
        <v>5</v>
      </c>
      <c r="AH104" s="65">
        <v>9.1</v>
      </c>
      <c r="AI104" s="68">
        <v>5</v>
      </c>
      <c r="AJ104" s="68">
        <v>644210.6</v>
      </c>
      <c r="AK104" s="68">
        <v>52400</v>
      </c>
      <c r="AL104" s="68">
        <v>235800</v>
      </c>
      <c r="AM104" s="68"/>
      <c r="AN104" s="91">
        <v>8048.52775084707</v>
      </c>
      <c r="AO104" s="68">
        <v>2</v>
      </c>
      <c r="AP104" s="91">
        <v>654.666120278658</v>
      </c>
      <c r="AQ104" s="68">
        <v>3</v>
      </c>
      <c r="AR104" s="91">
        <v>2945.99754125396</v>
      </c>
      <c r="AS104" s="68">
        <v>2</v>
      </c>
      <c r="AT104" s="91">
        <v>0</v>
      </c>
      <c r="AU104" s="68"/>
      <c r="AV104" s="91">
        <v>8.5</v>
      </c>
      <c r="AW104" s="68">
        <v>2</v>
      </c>
      <c r="AX104" s="91">
        <v>11.8</v>
      </c>
      <c r="AY104" s="68">
        <v>5</v>
      </c>
      <c r="AZ104" s="91">
        <v>12.2</v>
      </c>
      <c r="BA104" s="68">
        <v>4</v>
      </c>
      <c r="BB104" s="68"/>
      <c r="BC104" s="68"/>
      <c r="BD104" s="99"/>
    </row>
    <row r="105" s="54" customFormat="1" ht="27" hidden="1" customHeight="1" spans="1:56">
      <c r="A105" s="68" t="s">
        <v>750</v>
      </c>
      <c r="B105" s="65">
        <v>6001.98487399344</v>
      </c>
      <c r="C105" s="68">
        <v>4</v>
      </c>
      <c r="D105" s="65">
        <v>10.1483735363084</v>
      </c>
      <c r="E105" s="68">
        <v>2</v>
      </c>
      <c r="F105" s="65">
        <v>7836.9816</v>
      </c>
      <c r="G105" s="68">
        <v>5</v>
      </c>
      <c r="H105" s="65">
        <v>8.696</v>
      </c>
      <c r="I105" s="68">
        <v>3</v>
      </c>
      <c r="J105" s="65">
        <v>5398.56</v>
      </c>
      <c r="K105" s="68">
        <v>1</v>
      </c>
      <c r="L105" s="65">
        <v>10.4</v>
      </c>
      <c r="M105" s="68">
        <v>4</v>
      </c>
      <c r="N105" s="65">
        <v>5449</v>
      </c>
      <c r="O105" s="68">
        <v>4</v>
      </c>
      <c r="P105" s="65">
        <v>7210</v>
      </c>
      <c r="Q105" s="68">
        <v>5</v>
      </c>
      <c r="R105" s="65">
        <v>4890</v>
      </c>
      <c r="S105" s="68">
        <v>1</v>
      </c>
      <c r="T105" s="79">
        <v>1114904.11249171</v>
      </c>
      <c r="U105" s="79">
        <v>275900.145239478</v>
      </c>
      <c r="V105" s="79">
        <v>839003.967252229</v>
      </c>
      <c r="W105" s="79">
        <v>1130916</v>
      </c>
      <c r="X105" s="79">
        <v>247117</v>
      </c>
      <c r="Y105" s="68">
        <v>883799</v>
      </c>
      <c r="Z105" s="65">
        <v>6311.17997547529</v>
      </c>
      <c r="AA105" s="68">
        <v>3</v>
      </c>
      <c r="AB105" s="65">
        <v>10239.91</v>
      </c>
      <c r="AC105" s="68">
        <v>4</v>
      </c>
      <c r="AD105" s="65">
        <v>53.2</v>
      </c>
      <c r="AE105" s="68">
        <v>1</v>
      </c>
      <c r="AF105" s="65">
        <v>5744.59977952078</v>
      </c>
      <c r="AG105" s="68">
        <v>3</v>
      </c>
      <c r="AH105" s="65">
        <v>13.8</v>
      </c>
      <c r="AI105" s="68">
        <v>3</v>
      </c>
      <c r="AJ105" s="68">
        <v>903261.8</v>
      </c>
      <c r="AK105" s="68">
        <v>76800</v>
      </c>
      <c r="AL105" s="68">
        <v>405800</v>
      </c>
      <c r="AM105" s="68"/>
      <c r="AN105" s="91">
        <v>7986.99284473825</v>
      </c>
      <c r="AO105" s="68">
        <v>3</v>
      </c>
      <c r="AP105" s="91">
        <v>679.095529641459</v>
      </c>
      <c r="AQ105" s="68">
        <v>2</v>
      </c>
      <c r="AR105" s="91">
        <v>3588.24174386073</v>
      </c>
      <c r="AS105" s="68">
        <v>1</v>
      </c>
      <c r="AT105" s="91">
        <v>0</v>
      </c>
      <c r="AU105" s="68"/>
      <c r="AV105" s="91">
        <v>9</v>
      </c>
      <c r="AW105" s="68">
        <v>1</v>
      </c>
      <c r="AX105" s="91">
        <v>13.1</v>
      </c>
      <c r="AY105" s="68">
        <v>4</v>
      </c>
      <c r="AZ105" s="91">
        <v>13.8</v>
      </c>
      <c r="BA105" s="68">
        <v>1</v>
      </c>
      <c r="BB105" s="68"/>
      <c r="BC105" s="68"/>
      <c r="BD105" s="99"/>
    </row>
    <row r="106" s="54" customFormat="1" ht="27" hidden="1" customHeight="1" spans="1:56">
      <c r="A106" s="68" t="s">
        <v>751</v>
      </c>
      <c r="B106" s="65">
        <v>6358.05544788197</v>
      </c>
      <c r="C106" s="68">
        <v>3</v>
      </c>
      <c r="D106" s="65">
        <v>10.0771372555744</v>
      </c>
      <c r="E106" s="68">
        <v>4</v>
      </c>
      <c r="F106" s="65">
        <v>9424.158</v>
      </c>
      <c r="G106" s="68">
        <v>3</v>
      </c>
      <c r="H106" s="65">
        <v>8.1</v>
      </c>
      <c r="I106" s="68">
        <v>5</v>
      </c>
      <c r="J106" s="65">
        <v>5139.1173</v>
      </c>
      <c r="K106" s="68">
        <v>3</v>
      </c>
      <c r="L106" s="65">
        <v>10.59</v>
      </c>
      <c r="M106" s="68">
        <v>3</v>
      </c>
      <c r="N106" s="65">
        <v>5776</v>
      </c>
      <c r="O106" s="68">
        <v>3</v>
      </c>
      <c r="P106" s="65">
        <v>8718</v>
      </c>
      <c r="Q106" s="68">
        <v>3</v>
      </c>
      <c r="R106" s="65">
        <v>4647</v>
      </c>
      <c r="S106" s="68">
        <v>3</v>
      </c>
      <c r="T106" s="79">
        <v>967062.357884563</v>
      </c>
      <c r="U106" s="79">
        <v>275094.049726572</v>
      </c>
      <c r="V106" s="79">
        <v>691968.308157991</v>
      </c>
      <c r="W106" s="79">
        <v>975308</v>
      </c>
      <c r="X106" s="79">
        <v>246395</v>
      </c>
      <c r="Y106" s="68">
        <v>728913</v>
      </c>
      <c r="Z106" s="65">
        <v>7396.25855064162</v>
      </c>
      <c r="AA106" s="68">
        <v>2</v>
      </c>
      <c r="AB106" s="65">
        <v>11599.4439538853</v>
      </c>
      <c r="AC106" s="68">
        <v>3</v>
      </c>
      <c r="AD106" s="65">
        <v>17.5</v>
      </c>
      <c r="AE106" s="68">
        <v>3</v>
      </c>
      <c r="AF106" s="65">
        <v>7003.53482786637</v>
      </c>
      <c r="AG106" s="68">
        <v>1</v>
      </c>
      <c r="AH106" s="65">
        <v>20.8</v>
      </c>
      <c r="AI106" s="68">
        <v>1</v>
      </c>
      <c r="AJ106" s="68">
        <v>774245.7</v>
      </c>
      <c r="AK106" s="68">
        <v>46400</v>
      </c>
      <c r="AL106" s="68">
        <v>226500</v>
      </c>
      <c r="AM106" s="68"/>
      <c r="AN106" s="91">
        <v>7938.47379494478</v>
      </c>
      <c r="AO106" s="68">
        <v>4</v>
      </c>
      <c r="AP106" s="91">
        <v>475.74714859306</v>
      </c>
      <c r="AQ106" s="68">
        <v>5</v>
      </c>
      <c r="AR106" s="91">
        <v>2322.34330078293</v>
      </c>
      <c r="AS106" s="68">
        <v>5</v>
      </c>
      <c r="AT106" s="91">
        <v>0</v>
      </c>
      <c r="AU106" s="68"/>
      <c r="AV106" s="91">
        <v>7.3</v>
      </c>
      <c r="AW106" s="68">
        <v>5</v>
      </c>
      <c r="AX106" s="91">
        <v>13.5</v>
      </c>
      <c r="AY106" s="68">
        <v>3</v>
      </c>
      <c r="AZ106" s="91">
        <v>11.3</v>
      </c>
      <c r="BA106" s="68">
        <v>5</v>
      </c>
      <c r="BB106" s="68"/>
      <c r="BC106" s="68"/>
      <c r="BD106" s="99"/>
    </row>
    <row r="107" s="54" customFormat="1" ht="27" hidden="1" customHeight="1" spans="1:56">
      <c r="A107" s="68" t="s">
        <v>752</v>
      </c>
      <c r="B107" s="65">
        <v>5496.18586246477</v>
      </c>
      <c r="C107" s="68">
        <v>5</v>
      </c>
      <c r="D107" s="65">
        <v>10.1440052598151</v>
      </c>
      <c r="E107" s="68">
        <v>3</v>
      </c>
      <c r="F107" s="65">
        <v>8298.176</v>
      </c>
      <c r="G107" s="68">
        <v>4</v>
      </c>
      <c r="H107" s="65">
        <v>8.8</v>
      </c>
      <c r="I107" s="68">
        <v>2</v>
      </c>
      <c r="J107" s="65">
        <v>4748.5665</v>
      </c>
      <c r="K107" s="68">
        <v>4</v>
      </c>
      <c r="L107" s="65">
        <v>10.15</v>
      </c>
      <c r="M107" s="68">
        <v>5</v>
      </c>
      <c r="N107" s="65">
        <v>4990</v>
      </c>
      <c r="O107" s="68">
        <v>5</v>
      </c>
      <c r="P107" s="65">
        <v>7627</v>
      </c>
      <c r="Q107" s="68">
        <v>4</v>
      </c>
      <c r="R107" s="65">
        <v>4311</v>
      </c>
      <c r="S107" s="68">
        <v>4</v>
      </c>
      <c r="T107" s="79">
        <v>782857.63271029</v>
      </c>
      <c r="U107" s="79">
        <v>164885.609041657</v>
      </c>
      <c r="V107" s="79">
        <v>617972.023668634</v>
      </c>
      <c r="W107" s="79">
        <v>798650</v>
      </c>
      <c r="X107" s="79">
        <v>147684</v>
      </c>
      <c r="Y107" s="68">
        <v>650966</v>
      </c>
      <c r="Z107" s="65">
        <v>6044.8656590177</v>
      </c>
      <c r="AA107" s="68">
        <v>4</v>
      </c>
      <c r="AB107" s="65">
        <v>10132.0826136427</v>
      </c>
      <c r="AC107" s="68">
        <v>5</v>
      </c>
      <c r="AD107" s="65">
        <v>29.6</v>
      </c>
      <c r="AE107" s="68">
        <v>2</v>
      </c>
      <c r="AF107" s="65">
        <v>5051</v>
      </c>
      <c r="AG107" s="68">
        <v>4</v>
      </c>
      <c r="AH107" s="65">
        <v>17.7</v>
      </c>
      <c r="AI107" s="68">
        <v>2</v>
      </c>
      <c r="AJ107" s="68">
        <v>653168.4</v>
      </c>
      <c r="AK107" s="68">
        <v>47800</v>
      </c>
      <c r="AL107" s="68">
        <v>219600</v>
      </c>
      <c r="AM107" s="68"/>
      <c r="AN107" s="91">
        <v>8178.40606022663</v>
      </c>
      <c r="AO107" s="68">
        <v>1</v>
      </c>
      <c r="AP107" s="91">
        <v>598.509985600701</v>
      </c>
      <c r="AQ107" s="68">
        <v>4</v>
      </c>
      <c r="AR107" s="91">
        <v>2749.64001752958</v>
      </c>
      <c r="AS107" s="68">
        <v>3</v>
      </c>
      <c r="AT107" s="91">
        <v>0</v>
      </c>
      <c r="AU107" s="68"/>
      <c r="AV107" s="91">
        <v>7.9</v>
      </c>
      <c r="AW107" s="68">
        <v>4</v>
      </c>
      <c r="AX107" s="91">
        <v>14.5</v>
      </c>
      <c r="AY107" s="68">
        <v>1</v>
      </c>
      <c r="AZ107" s="91">
        <v>13</v>
      </c>
      <c r="BA107" s="68">
        <v>3</v>
      </c>
      <c r="BB107" s="68"/>
      <c r="BC107" s="68"/>
      <c r="BD107" s="99"/>
    </row>
    <row r="108" s="53" customFormat="1" ht="27" customHeight="1" spans="1:56">
      <c r="A108" s="64" t="s">
        <v>628</v>
      </c>
      <c r="B108" s="75">
        <v>7303.26015816094</v>
      </c>
      <c r="C108" s="64"/>
      <c r="D108" s="75">
        <v>9.47774184021802</v>
      </c>
      <c r="E108" s="64"/>
      <c r="F108" s="75">
        <v>11054.4636</v>
      </c>
      <c r="G108" s="64"/>
      <c r="H108" s="75">
        <v>7.88</v>
      </c>
      <c r="I108" s="64"/>
      <c r="J108" s="75">
        <v>4935.03</v>
      </c>
      <c r="K108" s="64"/>
      <c r="L108" s="75">
        <v>10.28</v>
      </c>
      <c r="M108" s="64"/>
      <c r="N108" s="75">
        <v>6671.33301052712</v>
      </c>
      <c r="O108" s="64"/>
      <c r="P108" s="75">
        <v>10247.0320719364</v>
      </c>
      <c r="Q108" s="64"/>
      <c r="R108" s="75">
        <v>4474.98390212236</v>
      </c>
      <c r="S108" s="64"/>
      <c r="T108" s="80">
        <v>5569251.30116412</v>
      </c>
      <c r="U108" s="80">
        <v>2155308.76743134</v>
      </c>
      <c r="V108" s="80">
        <v>3413942.53373278</v>
      </c>
      <c r="W108" s="80">
        <v>5611701</v>
      </c>
      <c r="X108" s="80">
        <v>2015781</v>
      </c>
      <c r="Y108" s="64">
        <v>3595920</v>
      </c>
      <c r="Z108" s="75">
        <v>7333.34388846064</v>
      </c>
      <c r="AA108" s="64"/>
      <c r="AB108" s="75">
        <v>11626.967645694</v>
      </c>
      <c r="AC108" s="64"/>
      <c r="AD108" s="75">
        <v>12.3165439609188</v>
      </c>
      <c r="AE108" s="64"/>
      <c r="AF108" s="75">
        <v>5987.91232577068</v>
      </c>
      <c r="AG108" s="64"/>
      <c r="AH108" s="75">
        <v>19.8774046556413</v>
      </c>
      <c r="AI108" s="64"/>
      <c r="AJ108" s="64">
        <v>2284633</v>
      </c>
      <c r="AK108" s="64">
        <v>669229</v>
      </c>
      <c r="AL108" s="64">
        <v>743758.2</v>
      </c>
      <c r="AM108" s="64">
        <v>24583</v>
      </c>
      <c r="AN108" s="92">
        <v>4071.19516880889</v>
      </c>
      <c r="AO108" s="64"/>
      <c r="AP108" s="92">
        <v>1192.55997423954</v>
      </c>
      <c r="AQ108" s="64"/>
      <c r="AR108" s="92">
        <v>1325.37032888958</v>
      </c>
      <c r="AS108" s="64"/>
      <c r="AT108" s="92">
        <v>0.00320758358294571</v>
      </c>
      <c r="AU108" s="64"/>
      <c r="AV108" s="92">
        <v>8.2</v>
      </c>
      <c r="AW108" s="64"/>
      <c r="AX108" s="92">
        <v>4</v>
      </c>
      <c r="AY108" s="64"/>
      <c r="AZ108" s="92">
        <v>1.8</v>
      </c>
      <c r="BA108" s="64"/>
      <c r="BB108" s="92">
        <v>18.5808692296561</v>
      </c>
      <c r="BC108" s="64"/>
      <c r="BD108" s="98"/>
    </row>
    <row r="109" s="54" customFormat="1" ht="27" customHeight="1" spans="1:56">
      <c r="A109" s="68" t="s">
        <v>666</v>
      </c>
      <c r="B109" s="65">
        <v>8316.87591842751</v>
      </c>
      <c r="C109" s="68">
        <v>3</v>
      </c>
      <c r="D109" s="65">
        <v>9.33743834358603</v>
      </c>
      <c r="E109" s="68">
        <v>6</v>
      </c>
      <c r="F109" s="65">
        <v>12223.8017702837</v>
      </c>
      <c r="G109" s="68">
        <v>2</v>
      </c>
      <c r="H109" s="65">
        <v>8.1</v>
      </c>
      <c r="I109" s="68">
        <v>3</v>
      </c>
      <c r="J109" s="65">
        <v>5018.57054815927</v>
      </c>
      <c r="K109" s="68">
        <v>5</v>
      </c>
      <c r="L109" s="65">
        <v>9.9</v>
      </c>
      <c r="M109" s="68">
        <v>6</v>
      </c>
      <c r="N109" s="65">
        <v>7606.61310931051</v>
      </c>
      <c r="O109" s="68">
        <v>3</v>
      </c>
      <c r="P109" s="65">
        <v>11307.864727367</v>
      </c>
      <c r="Q109" s="68">
        <v>2</v>
      </c>
      <c r="R109" s="65">
        <v>4566.4882148856</v>
      </c>
      <c r="S109" s="68">
        <v>5</v>
      </c>
      <c r="T109" s="79">
        <v>790276.596355623</v>
      </c>
      <c r="U109" s="79">
        <v>361761.262255302</v>
      </c>
      <c r="V109" s="79">
        <v>428515.334100321</v>
      </c>
      <c r="W109" s="79">
        <v>789699</v>
      </c>
      <c r="X109" s="79">
        <v>338342</v>
      </c>
      <c r="Y109" s="68">
        <v>451357</v>
      </c>
      <c r="Z109" s="65">
        <v>8386.32216216824</v>
      </c>
      <c r="AA109" s="68">
        <v>4</v>
      </c>
      <c r="AB109" s="65">
        <v>13773.056717878</v>
      </c>
      <c r="AC109" s="68">
        <v>2</v>
      </c>
      <c r="AD109" s="65">
        <v>12.4473357720564</v>
      </c>
      <c r="AE109" s="68">
        <v>4</v>
      </c>
      <c r="AF109" s="65">
        <v>6213.35621775096</v>
      </c>
      <c r="AG109" s="68">
        <v>5</v>
      </c>
      <c r="AH109" s="65">
        <v>8.92503340055146</v>
      </c>
      <c r="AI109" s="68">
        <v>7</v>
      </c>
      <c r="AJ109" s="68">
        <v>322444</v>
      </c>
      <c r="AK109" s="68">
        <v>54479</v>
      </c>
      <c r="AL109" s="68">
        <v>297248</v>
      </c>
      <c r="AM109" s="68">
        <v>2039</v>
      </c>
      <c r="AN109" s="91">
        <v>4083.12534269386</v>
      </c>
      <c r="AO109" s="68">
        <v>4</v>
      </c>
      <c r="AP109" s="91">
        <v>689.870444308528</v>
      </c>
      <c r="AQ109" s="68">
        <v>6</v>
      </c>
      <c r="AR109" s="91">
        <v>3764.06706859196</v>
      </c>
      <c r="AS109" s="68">
        <v>1</v>
      </c>
      <c r="AT109" s="91">
        <v>0.0937065894726978</v>
      </c>
      <c r="AU109" s="68">
        <v>6</v>
      </c>
      <c r="AV109" s="91">
        <v>8.9</v>
      </c>
      <c r="AW109" s="68">
        <v>3</v>
      </c>
      <c r="AX109" s="91">
        <v>5</v>
      </c>
      <c r="AY109" s="68">
        <v>4</v>
      </c>
      <c r="AZ109" s="91">
        <v>7.4</v>
      </c>
      <c r="BA109" s="68">
        <v>6</v>
      </c>
      <c r="BB109" s="91">
        <v>73.531914893617</v>
      </c>
      <c r="BC109" s="68">
        <v>1</v>
      </c>
      <c r="BD109" s="99"/>
    </row>
    <row r="110" s="54" customFormat="1" ht="27" customHeight="1" spans="1:56">
      <c r="A110" s="68" t="s">
        <v>667</v>
      </c>
      <c r="B110" s="65">
        <v>8431.88773760118</v>
      </c>
      <c r="C110" s="68">
        <v>2</v>
      </c>
      <c r="D110" s="65">
        <v>9.32107254277688</v>
      </c>
      <c r="E110" s="68">
        <v>7</v>
      </c>
      <c r="F110" s="65">
        <v>12573.7915926337</v>
      </c>
      <c r="G110" s="68">
        <v>1</v>
      </c>
      <c r="H110" s="65">
        <v>7.5</v>
      </c>
      <c r="I110" s="68">
        <v>6</v>
      </c>
      <c r="J110" s="65">
        <v>5467.71759573672</v>
      </c>
      <c r="K110" s="68">
        <v>2</v>
      </c>
      <c r="L110" s="65">
        <v>10.7</v>
      </c>
      <c r="M110" s="68">
        <v>2</v>
      </c>
      <c r="N110" s="65">
        <v>7712.95738459007</v>
      </c>
      <c r="O110" s="68">
        <v>2</v>
      </c>
      <c r="P110" s="65">
        <v>11696.550318729</v>
      </c>
      <c r="Q110" s="68">
        <v>1</v>
      </c>
      <c r="R110" s="65">
        <v>4939.22095369171</v>
      </c>
      <c r="S110" s="68">
        <v>2</v>
      </c>
      <c r="T110" s="79">
        <v>851184.478204678</v>
      </c>
      <c r="U110" s="79">
        <v>355056.197925119</v>
      </c>
      <c r="V110" s="79">
        <v>496128.280279559</v>
      </c>
      <c r="W110" s="79">
        <v>854645</v>
      </c>
      <c r="X110" s="79">
        <v>332071</v>
      </c>
      <c r="Y110" s="68">
        <v>522574</v>
      </c>
      <c r="Z110" s="65">
        <v>9323.81665221438</v>
      </c>
      <c r="AA110" s="68">
        <v>1</v>
      </c>
      <c r="AB110" s="65">
        <v>14832.5869582323</v>
      </c>
      <c r="AC110" s="68">
        <v>1</v>
      </c>
      <c r="AD110" s="65">
        <v>0.0202922406894901</v>
      </c>
      <c r="AE110" s="68">
        <v>8</v>
      </c>
      <c r="AF110" s="65">
        <v>7318.75873839009</v>
      </c>
      <c r="AG110" s="68">
        <v>3</v>
      </c>
      <c r="AH110" s="65">
        <v>45.2653475128039</v>
      </c>
      <c r="AI110" s="68">
        <v>1</v>
      </c>
      <c r="AJ110" s="68">
        <v>282743</v>
      </c>
      <c r="AK110" s="68">
        <v>60883</v>
      </c>
      <c r="AL110" s="68">
        <v>197900.5</v>
      </c>
      <c r="AM110" s="68">
        <v>3590</v>
      </c>
      <c r="AN110" s="91">
        <v>3308.30929801263</v>
      </c>
      <c r="AO110" s="68">
        <v>6</v>
      </c>
      <c r="AP110" s="91">
        <v>712.377653879681</v>
      </c>
      <c r="AQ110" s="68">
        <v>5</v>
      </c>
      <c r="AR110" s="91">
        <v>2315.5871736218</v>
      </c>
      <c r="AS110" s="68">
        <v>2</v>
      </c>
      <c r="AT110" s="91">
        <v>0.113497417056205</v>
      </c>
      <c r="AU110" s="68">
        <v>5</v>
      </c>
      <c r="AV110" s="91">
        <v>6.2</v>
      </c>
      <c r="AW110" s="68">
        <v>6</v>
      </c>
      <c r="AX110" s="91">
        <v>6.2</v>
      </c>
      <c r="AY110" s="68">
        <v>3</v>
      </c>
      <c r="AZ110" s="91">
        <v>9.7</v>
      </c>
      <c r="BA110" s="68">
        <v>5</v>
      </c>
      <c r="BB110" s="91">
        <v>71.8525610339876</v>
      </c>
      <c r="BC110" s="68">
        <v>3</v>
      </c>
      <c r="BD110" s="99"/>
    </row>
    <row r="111" s="54" customFormat="1" ht="27" customHeight="1" spans="1:56">
      <c r="A111" s="68" t="s">
        <v>668</v>
      </c>
      <c r="B111" s="65">
        <v>6499.08361196344</v>
      </c>
      <c r="C111" s="68">
        <v>7</v>
      </c>
      <c r="D111" s="65">
        <v>9.49520774311456</v>
      </c>
      <c r="E111" s="68">
        <v>2</v>
      </c>
      <c r="F111" s="65">
        <v>10229.1881559788</v>
      </c>
      <c r="G111" s="68">
        <v>6</v>
      </c>
      <c r="H111" s="65">
        <v>7.22</v>
      </c>
      <c r="I111" s="68">
        <v>8</v>
      </c>
      <c r="J111" s="65">
        <v>5088.336</v>
      </c>
      <c r="K111" s="68">
        <v>4</v>
      </c>
      <c r="L111" s="65">
        <v>10.4</v>
      </c>
      <c r="M111" s="68">
        <v>4</v>
      </c>
      <c r="N111" s="65">
        <v>5935.4959417136</v>
      </c>
      <c r="O111" s="68">
        <v>7</v>
      </c>
      <c r="P111" s="65">
        <v>9540.37321020223</v>
      </c>
      <c r="Q111" s="68">
        <v>6</v>
      </c>
      <c r="R111" s="65">
        <v>4609</v>
      </c>
      <c r="S111" s="68">
        <v>4</v>
      </c>
      <c r="T111" s="79">
        <v>1220604.325745</v>
      </c>
      <c r="U111" s="79">
        <v>334957.043200387</v>
      </c>
      <c r="V111" s="79">
        <v>885647.282544613</v>
      </c>
      <c r="W111" s="79">
        <v>1246129</v>
      </c>
      <c r="X111" s="79">
        <v>313273</v>
      </c>
      <c r="Y111" s="68">
        <v>932856</v>
      </c>
      <c r="Z111" s="65">
        <v>5851.61571358574</v>
      </c>
      <c r="AA111" s="68">
        <v>8</v>
      </c>
      <c r="AB111" s="65">
        <v>9919.37055760278</v>
      </c>
      <c r="AC111" s="68">
        <v>7</v>
      </c>
      <c r="AD111" s="65">
        <v>6.88681615188378</v>
      </c>
      <c r="AE111" s="68">
        <v>7</v>
      </c>
      <c r="AF111" s="65">
        <v>5415.96250155108</v>
      </c>
      <c r="AG111" s="68">
        <v>6</v>
      </c>
      <c r="AH111" s="65">
        <v>13.4522852236819</v>
      </c>
      <c r="AI111" s="68">
        <v>5</v>
      </c>
      <c r="AJ111" s="68">
        <v>404850</v>
      </c>
      <c r="AK111" s="68">
        <v>76501</v>
      </c>
      <c r="AL111" s="68">
        <v>37401.5</v>
      </c>
      <c r="AM111" s="68">
        <v>2474</v>
      </c>
      <c r="AN111" s="91">
        <v>3248.86107297078</v>
      </c>
      <c r="AO111" s="68">
        <v>7</v>
      </c>
      <c r="AP111" s="91">
        <v>613.909153867697</v>
      </c>
      <c r="AQ111" s="68">
        <v>7</v>
      </c>
      <c r="AR111" s="91">
        <v>300.141478129471</v>
      </c>
      <c r="AS111" s="68">
        <v>7</v>
      </c>
      <c r="AT111" s="91">
        <v>0.0377168013905462</v>
      </c>
      <c r="AU111" s="68">
        <v>8</v>
      </c>
      <c r="AV111" s="91">
        <v>5.7</v>
      </c>
      <c r="AW111" s="68">
        <v>8</v>
      </c>
      <c r="AX111" s="91">
        <v>-20.3</v>
      </c>
      <c r="AY111" s="68">
        <v>8</v>
      </c>
      <c r="AZ111" s="91">
        <v>4.7</v>
      </c>
      <c r="BA111" s="68">
        <v>8</v>
      </c>
      <c r="BB111" s="91">
        <v>-55.1730385939482</v>
      </c>
      <c r="BC111" s="68">
        <v>8</v>
      </c>
      <c r="BD111" s="99"/>
    </row>
    <row r="112" s="54" customFormat="1" ht="27" customHeight="1" spans="1:56">
      <c r="A112" s="68" t="s">
        <v>669</v>
      </c>
      <c r="B112" s="65">
        <v>7249.20527036514</v>
      </c>
      <c r="C112" s="68">
        <v>4</v>
      </c>
      <c r="D112" s="65">
        <v>9.83851112220877</v>
      </c>
      <c r="E112" s="68">
        <v>1</v>
      </c>
      <c r="F112" s="65">
        <v>10824.9600068987</v>
      </c>
      <c r="G112" s="68">
        <v>4</v>
      </c>
      <c r="H112" s="65">
        <v>8.3</v>
      </c>
      <c r="I112" s="68">
        <v>2</v>
      </c>
      <c r="J112" s="65">
        <v>4568.07040357299</v>
      </c>
      <c r="K112" s="68">
        <v>7</v>
      </c>
      <c r="L112" s="65">
        <v>10.8</v>
      </c>
      <c r="M112" s="68">
        <v>1</v>
      </c>
      <c r="N112" s="65">
        <v>6599.87575969554</v>
      </c>
      <c r="O112" s="68">
        <v>4</v>
      </c>
      <c r="P112" s="65">
        <v>9995.34626675782</v>
      </c>
      <c r="Q112" s="68">
        <v>4</v>
      </c>
      <c r="R112" s="65">
        <v>4122.80722344133</v>
      </c>
      <c r="S112" s="68">
        <v>7</v>
      </c>
      <c r="T112" s="79">
        <v>747238.607828504</v>
      </c>
      <c r="U112" s="79">
        <v>320198.630993478</v>
      </c>
      <c r="V112" s="79">
        <v>427039.976835026</v>
      </c>
      <c r="W112" s="79">
        <v>749273</v>
      </c>
      <c r="X112" s="79">
        <v>299470</v>
      </c>
      <c r="Y112" s="68">
        <v>449803</v>
      </c>
      <c r="Z112" s="65">
        <v>7896.52638304219</v>
      </c>
      <c r="AA112" s="68">
        <v>5</v>
      </c>
      <c r="AB112" s="65">
        <v>11504.3160274968</v>
      </c>
      <c r="AC112" s="68">
        <v>4</v>
      </c>
      <c r="AD112" s="65">
        <v>15.9960441886528</v>
      </c>
      <c r="AE112" s="68">
        <v>3</v>
      </c>
      <c r="AF112" s="65">
        <v>6530.66122575555</v>
      </c>
      <c r="AG112" s="68">
        <v>4</v>
      </c>
      <c r="AH112" s="65">
        <v>32.0133581920964</v>
      </c>
      <c r="AI112" s="68">
        <v>3</v>
      </c>
      <c r="AJ112" s="68">
        <v>354168</v>
      </c>
      <c r="AK112" s="68">
        <v>55793</v>
      </c>
      <c r="AL112" s="68">
        <v>42824.9</v>
      </c>
      <c r="AM112" s="68">
        <v>1776</v>
      </c>
      <c r="AN112" s="91">
        <v>4726.82186599544</v>
      </c>
      <c r="AO112" s="68">
        <v>3</v>
      </c>
      <c r="AP112" s="91">
        <v>744.628459853752</v>
      </c>
      <c r="AQ112" s="68">
        <v>4</v>
      </c>
      <c r="AR112" s="91">
        <v>571.552691742529</v>
      </c>
      <c r="AS112" s="68">
        <v>5</v>
      </c>
      <c r="AT112" s="91">
        <v>0.168163006007156</v>
      </c>
      <c r="AU112" s="68">
        <v>4</v>
      </c>
      <c r="AV112" s="91">
        <v>9</v>
      </c>
      <c r="AW112" s="68">
        <v>2</v>
      </c>
      <c r="AX112" s="91">
        <v>2.8</v>
      </c>
      <c r="AY112" s="68">
        <v>5</v>
      </c>
      <c r="AZ112" s="91">
        <v>12.6</v>
      </c>
      <c r="BA112" s="68">
        <v>3</v>
      </c>
      <c r="BB112" s="91">
        <v>1.02389078498294</v>
      </c>
      <c r="BC112" s="68">
        <v>7</v>
      </c>
      <c r="BD112" s="99"/>
    </row>
    <row r="113" s="54" customFormat="1" ht="27" customHeight="1" spans="1:56">
      <c r="A113" s="68" t="s">
        <v>670</v>
      </c>
      <c r="B113" s="65">
        <v>6380.37679622231</v>
      </c>
      <c r="C113" s="68">
        <v>8</v>
      </c>
      <c r="D113" s="65">
        <v>9.24927330012638</v>
      </c>
      <c r="E113" s="68">
        <v>8</v>
      </c>
      <c r="F113" s="65">
        <v>10205.753729193</v>
      </c>
      <c r="G113" s="68">
        <v>7</v>
      </c>
      <c r="H113" s="65">
        <v>7.7</v>
      </c>
      <c r="I113" s="68">
        <v>5</v>
      </c>
      <c r="J113" s="65">
        <v>4474.05887909549</v>
      </c>
      <c r="K113" s="68">
        <v>8</v>
      </c>
      <c r="L113" s="65">
        <v>9.73</v>
      </c>
      <c r="M113" s="68">
        <v>8</v>
      </c>
      <c r="N113" s="65">
        <v>5840.20067455673</v>
      </c>
      <c r="O113" s="68">
        <v>8</v>
      </c>
      <c r="P113" s="65">
        <v>9476.09445607517</v>
      </c>
      <c r="Q113" s="68">
        <v>7</v>
      </c>
      <c r="R113" s="65">
        <v>4077.33425598787</v>
      </c>
      <c r="S113" s="68">
        <v>8</v>
      </c>
      <c r="T113" s="79">
        <v>507330.708985818</v>
      </c>
      <c r="U113" s="79">
        <v>168734.317813844</v>
      </c>
      <c r="V113" s="79">
        <v>338596.391171975</v>
      </c>
      <c r="W113" s="79">
        <v>514456</v>
      </c>
      <c r="X113" s="79">
        <v>157811</v>
      </c>
      <c r="Y113" s="68">
        <v>356645</v>
      </c>
      <c r="Z113" s="65">
        <v>6882.4177147237</v>
      </c>
      <c r="AA113" s="68">
        <v>6</v>
      </c>
      <c r="AB113" s="65">
        <v>9983.94495263249</v>
      </c>
      <c r="AC113" s="68">
        <v>6</v>
      </c>
      <c r="AD113" s="65">
        <v>8.43680016052632</v>
      </c>
      <c r="AE113" s="68">
        <v>6</v>
      </c>
      <c r="AF113" s="65">
        <v>5138.17377661766</v>
      </c>
      <c r="AG113" s="68">
        <v>7</v>
      </c>
      <c r="AH113" s="65">
        <v>0.50610833905802</v>
      </c>
      <c r="AI113" s="68">
        <v>8</v>
      </c>
      <c r="AJ113" s="68">
        <v>187677</v>
      </c>
      <c r="AK113" s="68">
        <v>49936</v>
      </c>
      <c r="AL113" s="68">
        <v>19497.3</v>
      </c>
      <c r="AM113" s="68">
        <v>1633</v>
      </c>
      <c r="AN113" s="91">
        <v>3648.06708445426</v>
      </c>
      <c r="AO113" s="68">
        <v>5</v>
      </c>
      <c r="AP113" s="91">
        <v>970.656382664407</v>
      </c>
      <c r="AQ113" s="68">
        <v>2</v>
      </c>
      <c r="AR113" s="91">
        <v>378.988679303964</v>
      </c>
      <c r="AS113" s="68">
        <v>6</v>
      </c>
      <c r="AT113" s="91">
        <v>0.27213211625484</v>
      </c>
      <c r="AU113" s="68">
        <v>3</v>
      </c>
      <c r="AV113" s="91">
        <v>6</v>
      </c>
      <c r="AW113" s="68">
        <v>7</v>
      </c>
      <c r="AX113" s="91">
        <v>32.2</v>
      </c>
      <c r="AY113" s="68">
        <v>1</v>
      </c>
      <c r="AZ113" s="91">
        <v>14</v>
      </c>
      <c r="BA113" s="68">
        <v>1</v>
      </c>
      <c r="BB113" s="91">
        <v>72.4392819429778</v>
      </c>
      <c r="BC113" s="68">
        <v>2</v>
      </c>
      <c r="BD113" s="99"/>
    </row>
    <row r="114" s="54" customFormat="1" ht="27" customHeight="1" spans="1:56">
      <c r="A114" s="68" t="s">
        <v>671</v>
      </c>
      <c r="B114" s="65">
        <v>9064.88791822457</v>
      </c>
      <c r="C114" s="68">
        <v>1</v>
      </c>
      <c r="D114" s="65">
        <v>9.48450990744118</v>
      </c>
      <c r="E114" s="68">
        <v>3</v>
      </c>
      <c r="F114" s="65">
        <v>11214.2692625002</v>
      </c>
      <c r="G114" s="68">
        <v>3</v>
      </c>
      <c r="H114" s="65">
        <v>8.6</v>
      </c>
      <c r="I114" s="68">
        <v>1</v>
      </c>
      <c r="J114" s="65">
        <v>5516.45453433597</v>
      </c>
      <c r="K114" s="68">
        <v>1</v>
      </c>
      <c r="L114" s="65">
        <v>10.5</v>
      </c>
      <c r="M114" s="68">
        <v>3</v>
      </c>
      <c r="N114" s="65">
        <v>8279.60770513388</v>
      </c>
      <c r="O114" s="68">
        <v>1</v>
      </c>
      <c r="P114" s="65">
        <v>10326.2147905158</v>
      </c>
      <c r="Q114" s="68">
        <v>3</v>
      </c>
      <c r="R114" s="65">
        <v>4992.26654691038</v>
      </c>
      <c r="S114" s="68">
        <v>1</v>
      </c>
      <c r="T114" s="79">
        <v>321643.875032479</v>
      </c>
      <c r="U114" s="79">
        <v>200310.455558858</v>
      </c>
      <c r="V114" s="79">
        <v>121333.419473621</v>
      </c>
      <c r="W114" s="79">
        <v>315144</v>
      </c>
      <c r="X114" s="79">
        <v>187343</v>
      </c>
      <c r="Y114" s="68">
        <v>127801</v>
      </c>
      <c r="Z114" s="65">
        <v>9081.49562861014</v>
      </c>
      <c r="AA114" s="68">
        <v>2</v>
      </c>
      <c r="AB114" s="65">
        <v>11594.4269923479</v>
      </c>
      <c r="AC114" s="68">
        <v>3</v>
      </c>
      <c r="AD114" s="65">
        <v>18.3176517416864</v>
      </c>
      <c r="AE114" s="68">
        <v>2</v>
      </c>
      <c r="AF114" s="65">
        <v>7550.21423964564</v>
      </c>
      <c r="AG114" s="68">
        <v>2</v>
      </c>
      <c r="AH114" s="65">
        <v>33.6477223825374</v>
      </c>
      <c r="AI114" s="68">
        <v>2</v>
      </c>
      <c r="AJ114" s="68">
        <v>298594</v>
      </c>
      <c r="AK114" s="68">
        <v>83595</v>
      </c>
      <c r="AL114" s="68">
        <v>32293.5</v>
      </c>
      <c r="AM114" s="68">
        <v>1872</v>
      </c>
      <c r="AN114" s="91">
        <v>9474.84324626203</v>
      </c>
      <c r="AO114" s="68">
        <v>1</v>
      </c>
      <c r="AP114" s="91">
        <v>2652.59690808012</v>
      </c>
      <c r="AQ114" s="68">
        <v>1</v>
      </c>
      <c r="AR114" s="91">
        <v>1024.72203183307</v>
      </c>
      <c r="AS114" s="68">
        <v>3</v>
      </c>
      <c r="AT114" s="91">
        <v>0.431548752316401</v>
      </c>
      <c r="AU114" s="68">
        <v>2</v>
      </c>
      <c r="AV114" s="91">
        <v>7.8</v>
      </c>
      <c r="AW114" s="68">
        <v>5</v>
      </c>
      <c r="AX114" s="91">
        <v>-7</v>
      </c>
      <c r="AY114" s="68">
        <v>7</v>
      </c>
      <c r="AZ114" s="91">
        <v>13.6</v>
      </c>
      <c r="BA114" s="68">
        <v>2</v>
      </c>
      <c r="BB114" s="91">
        <v>28.2191780821918</v>
      </c>
      <c r="BC114" s="68">
        <v>4</v>
      </c>
      <c r="BD114" s="99"/>
    </row>
    <row r="115" s="54" customFormat="1" ht="27" customHeight="1" spans="1:56">
      <c r="A115" s="68" t="s">
        <v>672</v>
      </c>
      <c r="B115" s="65">
        <v>6674.08842298114</v>
      </c>
      <c r="C115" s="68">
        <v>5</v>
      </c>
      <c r="D115" s="65">
        <v>9.38801227072715</v>
      </c>
      <c r="E115" s="68">
        <v>5</v>
      </c>
      <c r="F115" s="65">
        <v>10454.5428773744</v>
      </c>
      <c r="G115" s="68">
        <v>5</v>
      </c>
      <c r="H115" s="65">
        <v>7.4</v>
      </c>
      <c r="I115" s="68">
        <v>7</v>
      </c>
      <c r="J115" s="65">
        <v>5180.6755</v>
      </c>
      <c r="K115" s="68">
        <v>3</v>
      </c>
      <c r="L115" s="65">
        <v>10.11</v>
      </c>
      <c r="M115" s="68">
        <v>5</v>
      </c>
      <c r="N115" s="65">
        <v>6101.29783368151</v>
      </c>
      <c r="O115" s="68">
        <v>5</v>
      </c>
      <c r="P115" s="65">
        <v>9734.21124522753</v>
      </c>
      <c r="Q115" s="68">
        <v>5</v>
      </c>
      <c r="R115" s="65">
        <v>4705</v>
      </c>
      <c r="S115" s="68">
        <v>3</v>
      </c>
      <c r="T115" s="79">
        <v>131622.571630634</v>
      </c>
      <c r="U115" s="79">
        <v>37271.860546304</v>
      </c>
      <c r="V115" s="79">
        <v>94350.7110843299</v>
      </c>
      <c r="W115" s="79">
        <v>134239</v>
      </c>
      <c r="X115" s="79">
        <v>34859</v>
      </c>
      <c r="Y115" s="68">
        <v>99380</v>
      </c>
      <c r="Z115" s="65">
        <v>8502.85359796536</v>
      </c>
      <c r="AA115" s="68">
        <v>3</v>
      </c>
      <c r="AB115" s="65">
        <v>10265.3333333333</v>
      </c>
      <c r="AC115" s="68">
        <v>5</v>
      </c>
      <c r="AD115" s="65">
        <v>11.2915445385331</v>
      </c>
      <c r="AE115" s="68">
        <v>5</v>
      </c>
      <c r="AF115" s="65">
        <v>8465.31589581392</v>
      </c>
      <c r="AG115" s="68">
        <v>1</v>
      </c>
      <c r="AH115" s="65">
        <v>11.5173552971589</v>
      </c>
      <c r="AI115" s="68">
        <v>6</v>
      </c>
      <c r="AJ115" s="68">
        <v>86551</v>
      </c>
      <c r="AK115" s="68">
        <v>11710</v>
      </c>
      <c r="AL115" s="68">
        <v>10481.7</v>
      </c>
      <c r="AM115" s="68">
        <v>611</v>
      </c>
      <c r="AN115" s="91">
        <v>6447.5301514463</v>
      </c>
      <c r="AO115" s="68">
        <v>2</v>
      </c>
      <c r="AP115" s="91">
        <v>872.324734242657</v>
      </c>
      <c r="AQ115" s="68">
        <v>3</v>
      </c>
      <c r="AR115" s="91">
        <v>780.823754646563</v>
      </c>
      <c r="AS115" s="68">
        <v>4</v>
      </c>
      <c r="AT115" s="91">
        <v>0.938624393805079</v>
      </c>
      <c r="AU115" s="68">
        <v>1</v>
      </c>
      <c r="AV115" s="91">
        <v>10.9</v>
      </c>
      <c r="AW115" s="68">
        <v>1</v>
      </c>
      <c r="AX115" s="91">
        <v>0.9</v>
      </c>
      <c r="AY115" s="68">
        <v>6</v>
      </c>
      <c r="AZ115" s="91">
        <v>12.6</v>
      </c>
      <c r="BA115" s="68">
        <v>3</v>
      </c>
      <c r="BB115" s="91">
        <v>18.4108527131783</v>
      </c>
      <c r="BC115" s="68">
        <v>5</v>
      </c>
      <c r="BD115" s="99"/>
    </row>
    <row r="116" s="53" customFormat="1" ht="27" hidden="1" customHeight="1" spans="1:56">
      <c r="A116" s="64" t="s">
        <v>629</v>
      </c>
      <c r="B116" s="75">
        <v>7218.3</v>
      </c>
      <c r="C116" s="64"/>
      <c r="D116" s="75">
        <v>10.422</v>
      </c>
      <c r="E116" s="64"/>
      <c r="F116" s="75">
        <v>11374.16</v>
      </c>
      <c r="G116" s="64"/>
      <c r="H116" s="75">
        <v>8.75</v>
      </c>
      <c r="I116" s="64"/>
      <c r="J116" s="75">
        <v>5163.37</v>
      </c>
      <c r="K116" s="64"/>
      <c r="L116" s="75">
        <v>10.47</v>
      </c>
      <c r="M116" s="64"/>
      <c r="N116" s="75">
        <v>6537</v>
      </c>
      <c r="O116" s="64"/>
      <c r="P116" s="75">
        <v>10459</v>
      </c>
      <c r="Q116" s="64"/>
      <c r="R116" s="75">
        <v>4674</v>
      </c>
      <c r="S116" s="64"/>
      <c r="T116" s="80">
        <v>4891799.66060391</v>
      </c>
      <c r="U116" s="80">
        <v>1618519.83607772</v>
      </c>
      <c r="V116" s="80">
        <v>3273279.82452619</v>
      </c>
      <c r="W116" s="80">
        <v>4850657</v>
      </c>
      <c r="X116" s="80">
        <v>1358721</v>
      </c>
      <c r="Y116" s="64">
        <v>3491936</v>
      </c>
      <c r="Z116" s="75">
        <v>8154.27</v>
      </c>
      <c r="AA116" s="64"/>
      <c r="AB116" s="75">
        <v>12865.89</v>
      </c>
      <c r="AC116" s="64"/>
      <c r="AD116" s="75">
        <v>37.82</v>
      </c>
      <c r="AE116" s="64"/>
      <c r="AF116" s="75">
        <v>6753.2</v>
      </c>
      <c r="AG116" s="64"/>
      <c r="AH116" s="75">
        <v>37.48</v>
      </c>
      <c r="AI116" s="64"/>
      <c r="AJ116" s="64">
        <v>1664595.4</v>
      </c>
      <c r="AK116" s="64">
        <v>55.6</v>
      </c>
      <c r="AL116" s="64">
        <v>66.5</v>
      </c>
      <c r="AM116" s="64">
        <v>12001</v>
      </c>
      <c r="AN116" s="92">
        <v>3431.69059366597</v>
      </c>
      <c r="AO116" s="64"/>
      <c r="AP116" s="92">
        <v>0.114623647889348</v>
      </c>
      <c r="AQ116" s="64"/>
      <c r="AR116" s="92">
        <v>0.137094830659022</v>
      </c>
      <c r="AS116" s="64"/>
      <c r="AT116" s="92">
        <v>24.7409783870515</v>
      </c>
      <c r="AU116" s="64"/>
      <c r="AV116" s="92">
        <v>9.9</v>
      </c>
      <c r="AW116" s="64"/>
      <c r="AX116" s="92">
        <v>6.7</v>
      </c>
      <c r="AY116" s="64"/>
      <c r="AZ116" s="92">
        <v>14.3</v>
      </c>
      <c r="BA116" s="64"/>
      <c r="BB116" s="64">
        <v>36.93</v>
      </c>
      <c r="BC116" s="64"/>
      <c r="BD116" s="98"/>
    </row>
    <row r="117" s="54" customFormat="1" ht="27" hidden="1" customHeight="1" spans="1:56">
      <c r="A117" s="68" t="s">
        <v>753</v>
      </c>
      <c r="B117" s="65">
        <v>8496.14398119288</v>
      </c>
      <c r="C117" s="68">
        <v>1</v>
      </c>
      <c r="D117" s="65">
        <v>10.4973856313289</v>
      </c>
      <c r="E117" s="68">
        <v>3</v>
      </c>
      <c r="F117" s="65">
        <v>12229.577</v>
      </c>
      <c r="G117" s="68">
        <v>1</v>
      </c>
      <c r="H117" s="65">
        <v>9.3</v>
      </c>
      <c r="I117" s="68">
        <v>2</v>
      </c>
      <c r="J117" s="65">
        <v>6089.663</v>
      </c>
      <c r="K117" s="68">
        <v>1</v>
      </c>
      <c r="L117" s="65">
        <v>10.3</v>
      </c>
      <c r="M117" s="68">
        <v>3</v>
      </c>
      <c r="N117" s="65">
        <v>7689</v>
      </c>
      <c r="O117" s="68">
        <v>1</v>
      </c>
      <c r="P117" s="65">
        <v>11189</v>
      </c>
      <c r="Q117" s="68">
        <v>1</v>
      </c>
      <c r="R117" s="65">
        <v>5521</v>
      </c>
      <c r="S117" s="68">
        <v>1</v>
      </c>
      <c r="T117" s="79">
        <v>1441574.85721452</v>
      </c>
      <c r="U117" s="79">
        <v>565011.574568076</v>
      </c>
      <c r="V117" s="79">
        <v>876563.282646441</v>
      </c>
      <c r="W117" s="79">
        <v>1409436</v>
      </c>
      <c r="X117" s="79">
        <v>474318</v>
      </c>
      <c r="Y117" s="68">
        <v>935118</v>
      </c>
      <c r="Z117" s="65">
        <v>8888.06</v>
      </c>
      <c r="AA117" s="68">
        <v>2</v>
      </c>
      <c r="AB117" s="65">
        <v>14212.94</v>
      </c>
      <c r="AC117" s="68">
        <v>1</v>
      </c>
      <c r="AD117" s="65">
        <v>13.1</v>
      </c>
      <c r="AE117" s="68">
        <v>3</v>
      </c>
      <c r="AF117" s="65">
        <v>7137.15</v>
      </c>
      <c r="AG117" s="68">
        <v>2</v>
      </c>
      <c r="AH117" s="65">
        <v>25.03</v>
      </c>
      <c r="AI117" s="68">
        <v>4</v>
      </c>
      <c r="AJ117" s="68">
        <v>568865.9</v>
      </c>
      <c r="AK117" s="68">
        <v>11.8</v>
      </c>
      <c r="AL117" s="68">
        <v>24.5</v>
      </c>
      <c r="AM117" s="68">
        <v>8070</v>
      </c>
      <c r="AN117" s="91">
        <v>4036.12437882955</v>
      </c>
      <c r="AO117" s="68">
        <v>1</v>
      </c>
      <c r="AP117" s="91">
        <v>0.0837214318351454</v>
      </c>
      <c r="AQ117" s="68">
        <v>2</v>
      </c>
      <c r="AR117" s="91">
        <v>0.17382839660687</v>
      </c>
      <c r="AS117" s="68">
        <v>1</v>
      </c>
      <c r="AT117" s="91">
        <v>57.256945331324</v>
      </c>
      <c r="AU117" s="68">
        <v>1</v>
      </c>
      <c r="AV117" s="91">
        <v>11</v>
      </c>
      <c r="AW117" s="68">
        <v>1</v>
      </c>
      <c r="AX117" s="91">
        <v>11.8</v>
      </c>
      <c r="AY117" s="68">
        <v>1</v>
      </c>
      <c r="AZ117" s="91">
        <v>24.5</v>
      </c>
      <c r="BA117" s="68">
        <v>1</v>
      </c>
      <c r="BB117" s="68">
        <v>20.01</v>
      </c>
      <c r="BC117" s="68">
        <v>2</v>
      </c>
      <c r="BD117" s="99"/>
    </row>
    <row r="118" s="54" customFormat="1" ht="27" hidden="1" customHeight="1" spans="1:56">
      <c r="A118" s="68" t="s">
        <v>754</v>
      </c>
      <c r="B118" s="65">
        <v>6531.49469966803</v>
      </c>
      <c r="C118" s="68">
        <v>4</v>
      </c>
      <c r="D118" s="65">
        <v>10.6845399028644</v>
      </c>
      <c r="E118" s="68">
        <v>2</v>
      </c>
      <c r="F118" s="65">
        <v>10727.563</v>
      </c>
      <c r="G118" s="68">
        <v>4</v>
      </c>
      <c r="H118" s="65">
        <v>9.7</v>
      </c>
      <c r="I118" s="68">
        <v>1</v>
      </c>
      <c r="J118" s="65">
        <v>4619.097</v>
      </c>
      <c r="K118" s="68">
        <v>4</v>
      </c>
      <c r="L118" s="65">
        <v>9.9</v>
      </c>
      <c r="M118" s="68">
        <v>4</v>
      </c>
      <c r="N118" s="65">
        <v>5901</v>
      </c>
      <c r="O118" s="68">
        <v>4</v>
      </c>
      <c r="P118" s="65">
        <v>9779</v>
      </c>
      <c r="Q118" s="68">
        <v>4</v>
      </c>
      <c r="R118" s="65">
        <v>4203</v>
      </c>
      <c r="S118" s="68">
        <v>4</v>
      </c>
      <c r="T118" s="79">
        <v>1217369.57635663</v>
      </c>
      <c r="U118" s="79">
        <v>381125.92874713</v>
      </c>
      <c r="V118" s="79">
        <v>836243.647609503</v>
      </c>
      <c r="W118" s="79">
        <v>1212054</v>
      </c>
      <c r="X118" s="79">
        <v>319949</v>
      </c>
      <c r="Y118" s="68">
        <v>892105</v>
      </c>
      <c r="Z118" s="65">
        <v>8035.84</v>
      </c>
      <c r="AA118" s="68">
        <v>3</v>
      </c>
      <c r="AB118" s="65">
        <v>13074.77</v>
      </c>
      <c r="AC118" s="68">
        <v>2</v>
      </c>
      <c r="AD118" s="65">
        <v>78.46</v>
      </c>
      <c r="AE118" s="68">
        <v>1</v>
      </c>
      <c r="AF118" s="65">
        <v>5434.47</v>
      </c>
      <c r="AG118" s="68">
        <v>4</v>
      </c>
      <c r="AH118" s="65">
        <v>28.61</v>
      </c>
      <c r="AI118" s="68">
        <v>3</v>
      </c>
      <c r="AJ118" s="68">
        <v>417003.5</v>
      </c>
      <c r="AK118" s="68">
        <v>6.8</v>
      </c>
      <c r="AL118" s="68">
        <v>11.9</v>
      </c>
      <c r="AM118" s="68">
        <v>2523</v>
      </c>
      <c r="AN118" s="91">
        <v>3440.46964904204</v>
      </c>
      <c r="AO118" s="68">
        <v>2</v>
      </c>
      <c r="AP118" s="91">
        <v>0.0561031109175004</v>
      </c>
      <c r="AQ118" s="68">
        <v>4</v>
      </c>
      <c r="AR118" s="91">
        <v>0.0981804441056257</v>
      </c>
      <c r="AS118" s="68">
        <v>3</v>
      </c>
      <c r="AT118" s="91">
        <v>20.8159042418902</v>
      </c>
      <c r="AU118" s="68">
        <v>2</v>
      </c>
      <c r="AV118" s="91">
        <v>7.9</v>
      </c>
      <c r="AW118" s="68">
        <v>3</v>
      </c>
      <c r="AX118" s="91">
        <v>6.8</v>
      </c>
      <c r="AY118" s="68">
        <v>3</v>
      </c>
      <c r="AZ118" s="91">
        <v>11.9</v>
      </c>
      <c r="BA118" s="68">
        <v>3</v>
      </c>
      <c r="BB118" s="68">
        <v>39.2</v>
      </c>
      <c r="BC118" s="68">
        <v>1</v>
      </c>
      <c r="BD118" s="99"/>
    </row>
    <row r="119" s="54" customFormat="1" ht="27" hidden="1" customHeight="1" spans="1:56">
      <c r="A119" s="68" t="s">
        <v>755</v>
      </c>
      <c r="B119" s="65">
        <v>6772.7043490487</v>
      </c>
      <c r="C119" s="68">
        <v>2</v>
      </c>
      <c r="D119" s="65">
        <v>10.9733630845272</v>
      </c>
      <c r="E119" s="68">
        <v>1</v>
      </c>
      <c r="F119" s="65">
        <v>10781.316</v>
      </c>
      <c r="G119" s="68">
        <v>3</v>
      </c>
      <c r="H119" s="65">
        <v>9.2</v>
      </c>
      <c r="I119" s="68">
        <v>3</v>
      </c>
      <c r="J119" s="65">
        <v>5011.721</v>
      </c>
      <c r="K119" s="68">
        <v>2</v>
      </c>
      <c r="L119" s="65">
        <v>11.1</v>
      </c>
      <c r="M119" s="68">
        <v>1</v>
      </c>
      <c r="N119" s="65">
        <v>6103</v>
      </c>
      <c r="O119" s="68">
        <v>3</v>
      </c>
      <c r="P119" s="65">
        <v>9873</v>
      </c>
      <c r="Q119" s="68">
        <v>3</v>
      </c>
      <c r="R119" s="65">
        <v>4511</v>
      </c>
      <c r="S119" s="68">
        <v>2</v>
      </c>
      <c r="T119" s="79">
        <v>1064828.07105646</v>
      </c>
      <c r="U119" s="79">
        <v>325004.528520646</v>
      </c>
      <c r="V119" s="79">
        <v>739823.542535817</v>
      </c>
      <c r="W119" s="79">
        <v>1062080</v>
      </c>
      <c r="X119" s="79">
        <v>272836</v>
      </c>
      <c r="Y119" s="68">
        <v>789244</v>
      </c>
      <c r="Z119" s="65">
        <v>9154.25</v>
      </c>
      <c r="AA119" s="68">
        <v>1</v>
      </c>
      <c r="AB119" s="65">
        <v>11467.28</v>
      </c>
      <c r="AC119" s="68">
        <v>3</v>
      </c>
      <c r="AD119" s="65">
        <v>55.3</v>
      </c>
      <c r="AE119" s="68">
        <v>2</v>
      </c>
      <c r="AF119" s="65">
        <v>8446.51</v>
      </c>
      <c r="AG119" s="68">
        <v>1</v>
      </c>
      <c r="AH119" s="65">
        <v>69.44</v>
      </c>
      <c r="AI119" s="68">
        <v>1</v>
      </c>
      <c r="AJ119" s="68">
        <v>352323.5</v>
      </c>
      <c r="AK119" s="68">
        <v>9.6</v>
      </c>
      <c r="AL119" s="68">
        <v>15.3</v>
      </c>
      <c r="AM119" s="68">
        <v>1186</v>
      </c>
      <c r="AN119" s="91">
        <v>3317.2971904188</v>
      </c>
      <c r="AO119" s="68">
        <v>3</v>
      </c>
      <c r="AP119" s="91">
        <v>0.0903886712865321</v>
      </c>
      <c r="AQ119" s="68">
        <v>1</v>
      </c>
      <c r="AR119" s="91">
        <v>0.144056944862911</v>
      </c>
      <c r="AS119" s="68">
        <v>2</v>
      </c>
      <c r="AT119" s="91">
        <v>11.1667670985237</v>
      </c>
      <c r="AU119" s="68">
        <v>3</v>
      </c>
      <c r="AV119" s="91">
        <v>9.3</v>
      </c>
      <c r="AW119" s="68">
        <v>2</v>
      </c>
      <c r="AX119" s="91">
        <v>9.6</v>
      </c>
      <c r="AY119" s="68">
        <v>2</v>
      </c>
      <c r="AZ119" s="91">
        <v>15.3</v>
      </c>
      <c r="BA119" s="68">
        <v>2</v>
      </c>
      <c r="BB119" s="68">
        <v>-12.73</v>
      </c>
      <c r="BC119" s="68">
        <v>4</v>
      </c>
      <c r="BD119" s="99"/>
    </row>
    <row r="120" s="54" customFormat="1" ht="27" hidden="1" customHeight="1" spans="1:56">
      <c r="A120" s="68" t="s">
        <v>756</v>
      </c>
      <c r="B120" s="65">
        <v>6763.21577868366</v>
      </c>
      <c r="C120" s="68">
        <v>3</v>
      </c>
      <c r="D120" s="65">
        <v>9.41944311088263</v>
      </c>
      <c r="E120" s="68">
        <v>4</v>
      </c>
      <c r="F120" s="65">
        <v>11246.90978</v>
      </c>
      <c r="G120" s="68">
        <v>2</v>
      </c>
      <c r="H120" s="65">
        <v>6.4645</v>
      </c>
      <c r="I120" s="68">
        <v>4</v>
      </c>
      <c r="J120" s="65">
        <v>4865.2848612</v>
      </c>
      <c r="K120" s="68">
        <v>3</v>
      </c>
      <c r="L120" s="65">
        <v>10.62494</v>
      </c>
      <c r="M120" s="68">
        <v>2</v>
      </c>
      <c r="N120" s="65">
        <v>6181</v>
      </c>
      <c r="O120" s="68">
        <v>2</v>
      </c>
      <c r="P120" s="65">
        <v>10564</v>
      </c>
      <c r="Q120" s="68">
        <v>2</v>
      </c>
      <c r="R120" s="65">
        <v>4398</v>
      </c>
      <c r="S120" s="68">
        <v>3</v>
      </c>
      <c r="T120" s="79">
        <v>1168027.1559763</v>
      </c>
      <c r="U120" s="79">
        <v>347377.804241866</v>
      </c>
      <c r="V120" s="79">
        <v>820649.351734431</v>
      </c>
      <c r="W120" s="79">
        <v>1167087</v>
      </c>
      <c r="X120" s="79">
        <v>291618</v>
      </c>
      <c r="Y120" s="68">
        <v>875469</v>
      </c>
      <c r="Z120" s="65">
        <v>6303.61</v>
      </c>
      <c r="AA120" s="68">
        <v>4</v>
      </c>
      <c r="AB120" s="65">
        <v>11132.76</v>
      </c>
      <c r="AC120" s="68">
        <v>4</v>
      </c>
      <c r="AD120" s="65">
        <v>-15.53</v>
      </c>
      <c r="AE120" s="68">
        <v>4</v>
      </c>
      <c r="AF120" s="65">
        <v>5855.03</v>
      </c>
      <c r="AG120" s="68">
        <v>3</v>
      </c>
      <c r="AH120" s="65">
        <v>31.64</v>
      </c>
      <c r="AI120" s="68">
        <v>2</v>
      </c>
      <c r="AJ120" s="68">
        <v>328292.4</v>
      </c>
      <c r="AK120" s="68">
        <v>6.8</v>
      </c>
      <c r="AL120" s="68">
        <v>10.8</v>
      </c>
      <c r="AM120" s="68">
        <v>919</v>
      </c>
      <c r="AN120" s="91">
        <v>2812.9214017464</v>
      </c>
      <c r="AO120" s="68">
        <v>4</v>
      </c>
      <c r="AP120" s="91">
        <v>0.0582647223386089</v>
      </c>
      <c r="AQ120" s="68">
        <v>3</v>
      </c>
      <c r="AR120" s="91">
        <v>0.0925380884201435</v>
      </c>
      <c r="AS120" s="68">
        <v>4</v>
      </c>
      <c r="AT120" s="91">
        <v>7.87430585723258</v>
      </c>
      <c r="AU120" s="68">
        <v>4</v>
      </c>
      <c r="AV120" s="91">
        <v>7.2</v>
      </c>
      <c r="AW120" s="68">
        <v>4</v>
      </c>
      <c r="AX120" s="91">
        <v>6.8</v>
      </c>
      <c r="AY120" s="68">
        <v>4</v>
      </c>
      <c r="AZ120" s="91">
        <v>10.8</v>
      </c>
      <c r="BA120" s="68">
        <v>4</v>
      </c>
      <c r="BB120" s="68">
        <v>0.1</v>
      </c>
      <c r="BC120" s="68">
        <v>3</v>
      </c>
      <c r="BD120" s="99"/>
    </row>
    <row r="121" s="53" customFormat="1" ht="27" hidden="1" customHeight="1" spans="1:56">
      <c r="A121" s="64" t="s">
        <v>630</v>
      </c>
      <c r="B121" s="75">
        <v>9012.65902022278</v>
      </c>
      <c r="C121" s="64"/>
      <c r="D121" s="75">
        <v>9.73650335106268</v>
      </c>
      <c r="E121" s="64"/>
      <c r="F121" s="75">
        <v>12084.156</v>
      </c>
      <c r="G121" s="64"/>
      <c r="H121" s="75">
        <v>9.26</v>
      </c>
      <c r="I121" s="64"/>
      <c r="J121" s="75">
        <v>6265.8592</v>
      </c>
      <c r="K121" s="64"/>
      <c r="L121" s="75">
        <v>9.39</v>
      </c>
      <c r="M121" s="64"/>
      <c r="N121" s="75">
        <v>8213</v>
      </c>
      <c r="O121" s="64"/>
      <c r="P121" s="75">
        <v>11060</v>
      </c>
      <c r="Q121" s="64"/>
      <c r="R121" s="75">
        <v>5728</v>
      </c>
      <c r="S121" s="64"/>
      <c r="T121" s="80">
        <v>1377558.34419151</v>
      </c>
      <c r="U121" s="80">
        <v>650341.009102808</v>
      </c>
      <c r="V121" s="80">
        <v>727217.335088706</v>
      </c>
      <c r="W121" s="80">
        <v>1385084</v>
      </c>
      <c r="X121" s="80">
        <v>613625</v>
      </c>
      <c r="Y121" s="64">
        <v>771459</v>
      </c>
      <c r="Z121" s="75">
        <v>9748.40390981745</v>
      </c>
      <c r="AA121" s="64"/>
      <c r="AB121" s="75">
        <v>13512.1732680448</v>
      </c>
      <c r="AC121" s="64"/>
      <c r="AD121" s="75">
        <v>26.51</v>
      </c>
      <c r="AE121" s="64"/>
      <c r="AF121" s="75">
        <v>7504.17422777018</v>
      </c>
      <c r="AG121" s="64"/>
      <c r="AH121" s="75">
        <v>1.69</v>
      </c>
      <c r="AI121" s="64"/>
      <c r="AJ121" s="64">
        <v>887048.972313363</v>
      </c>
      <c r="AK121" s="64">
        <v>502530</v>
      </c>
      <c r="AL121" s="64">
        <v>949690.9</v>
      </c>
      <c r="AM121" s="64"/>
      <c r="AN121" s="92">
        <v>6404.29730119879</v>
      </c>
      <c r="AO121" s="64"/>
      <c r="AP121" s="92">
        <v>3628.15540429317</v>
      </c>
      <c r="AQ121" s="64"/>
      <c r="AR121" s="92">
        <v>6856.55815820557</v>
      </c>
      <c r="AS121" s="64"/>
      <c r="AT121" s="92">
        <v>0</v>
      </c>
      <c r="AU121" s="64"/>
      <c r="AV121" s="92">
        <v>8.44278628284927</v>
      </c>
      <c r="AW121" s="64"/>
      <c r="AX121" s="92">
        <v>5.09530163165093</v>
      </c>
      <c r="AY121" s="64"/>
      <c r="AZ121" s="92">
        <v>12.37</v>
      </c>
      <c r="BA121" s="64"/>
      <c r="BB121" s="64"/>
      <c r="BC121" s="64"/>
      <c r="BD121" s="98"/>
    </row>
    <row r="122" s="54" customFormat="1" ht="27" hidden="1" customHeight="1" spans="1:56">
      <c r="A122" s="68" t="s">
        <v>757</v>
      </c>
      <c r="B122" s="65">
        <v>9583.80109201265</v>
      </c>
      <c r="C122" s="68">
        <v>1</v>
      </c>
      <c r="D122" s="65">
        <v>10.3070683118791</v>
      </c>
      <c r="E122" s="68">
        <v>2</v>
      </c>
      <c r="F122" s="65">
        <v>12550.7355</v>
      </c>
      <c r="G122" s="68">
        <v>1</v>
      </c>
      <c r="H122" s="65">
        <v>9.47</v>
      </c>
      <c r="I122" s="68">
        <v>1</v>
      </c>
      <c r="J122" s="65">
        <v>6507.0285</v>
      </c>
      <c r="K122" s="68">
        <v>4</v>
      </c>
      <c r="L122" s="65">
        <v>9.27</v>
      </c>
      <c r="M122" s="68">
        <v>6</v>
      </c>
      <c r="N122" s="65">
        <v>8688.29281630047</v>
      </c>
      <c r="O122" s="68">
        <v>1</v>
      </c>
      <c r="P122" s="65">
        <v>11465</v>
      </c>
      <c r="Q122" s="68">
        <v>1</v>
      </c>
      <c r="R122" s="65">
        <v>5955</v>
      </c>
      <c r="S122" s="68">
        <v>4</v>
      </c>
      <c r="T122" s="79">
        <v>587862.041704749</v>
      </c>
      <c r="U122" s="79">
        <v>299272.91607647</v>
      </c>
      <c r="V122" s="79">
        <v>288589.12562828</v>
      </c>
      <c r="W122" s="79">
        <v>588523</v>
      </c>
      <c r="X122" s="79">
        <v>282377</v>
      </c>
      <c r="Y122" s="68">
        <v>306146</v>
      </c>
      <c r="Z122" s="65">
        <v>10452.8606915308</v>
      </c>
      <c r="AA122" s="68">
        <v>1</v>
      </c>
      <c r="AB122" s="65">
        <v>13949.7958327872</v>
      </c>
      <c r="AC122" s="68">
        <v>2</v>
      </c>
      <c r="AD122" s="65">
        <v>26.84</v>
      </c>
      <c r="AE122" s="68">
        <v>1</v>
      </c>
      <c r="AF122" s="65">
        <v>7076.303809043</v>
      </c>
      <c r="AG122" s="68">
        <v>5</v>
      </c>
      <c r="AH122" s="65">
        <v>-19.69</v>
      </c>
      <c r="AI122" s="68">
        <v>6</v>
      </c>
      <c r="AJ122" s="68">
        <v>317084.918710946</v>
      </c>
      <c r="AK122" s="68">
        <v>118194</v>
      </c>
      <c r="AL122" s="68">
        <v>479745.3</v>
      </c>
      <c r="AM122" s="68"/>
      <c r="AN122" s="91">
        <v>5387.8084409776</v>
      </c>
      <c r="AO122" s="68"/>
      <c r="AP122" s="91">
        <v>2008.3157327751</v>
      </c>
      <c r="AQ122" s="68"/>
      <c r="AR122" s="91">
        <v>8151.68311179002</v>
      </c>
      <c r="AS122" s="68"/>
      <c r="AT122" s="91">
        <v>0</v>
      </c>
      <c r="AU122" s="68"/>
      <c r="AV122" s="91">
        <v>6.94979663574379</v>
      </c>
      <c r="AW122" s="68">
        <v>6</v>
      </c>
      <c r="AX122" s="91">
        <v>9.00689858708084</v>
      </c>
      <c r="AY122" s="68">
        <v>4</v>
      </c>
      <c r="AZ122" s="91">
        <v>10.7</v>
      </c>
      <c r="BA122" s="68">
        <v>5</v>
      </c>
      <c r="BB122" s="68"/>
      <c r="BC122" s="68"/>
      <c r="BD122" s="99"/>
    </row>
    <row r="123" s="54" customFormat="1" ht="27" hidden="1" customHeight="1" spans="1:56">
      <c r="A123" s="68" t="s">
        <v>758</v>
      </c>
      <c r="B123" s="65">
        <v>8722.16174325283</v>
      </c>
      <c r="C123" s="68">
        <v>3</v>
      </c>
      <c r="D123" s="65">
        <v>10.3007676828152</v>
      </c>
      <c r="E123" s="68">
        <v>3</v>
      </c>
      <c r="F123" s="65">
        <v>11556.45684</v>
      </c>
      <c r="G123" s="68">
        <v>3</v>
      </c>
      <c r="H123" s="65">
        <v>9.374</v>
      </c>
      <c r="I123" s="68">
        <v>2</v>
      </c>
      <c r="J123" s="65">
        <v>6248.17305</v>
      </c>
      <c r="K123" s="68">
        <v>5</v>
      </c>
      <c r="L123" s="65">
        <v>9.521</v>
      </c>
      <c r="M123" s="68">
        <v>3</v>
      </c>
      <c r="N123" s="65">
        <v>7907.61653475938</v>
      </c>
      <c r="O123" s="68">
        <v>3</v>
      </c>
      <c r="P123" s="65">
        <v>10566</v>
      </c>
      <c r="Q123" s="68">
        <v>3</v>
      </c>
      <c r="R123" s="65">
        <v>5705</v>
      </c>
      <c r="S123" s="68">
        <v>5</v>
      </c>
      <c r="T123" s="79">
        <v>465408.010237448</v>
      </c>
      <c r="U123" s="79">
        <v>216908.929632932</v>
      </c>
      <c r="V123" s="79">
        <v>248499.080604516</v>
      </c>
      <c r="W123" s="79">
        <v>468280</v>
      </c>
      <c r="X123" s="79">
        <v>204663</v>
      </c>
      <c r="Y123" s="68">
        <v>263617</v>
      </c>
      <c r="Z123" s="65">
        <v>9337.35968220082</v>
      </c>
      <c r="AA123" s="68">
        <v>3</v>
      </c>
      <c r="AB123" s="65">
        <v>14156.6054138631</v>
      </c>
      <c r="AC123" s="68">
        <v>1</v>
      </c>
      <c r="AD123" s="65">
        <v>23.49</v>
      </c>
      <c r="AE123" s="68">
        <v>2</v>
      </c>
      <c r="AF123" s="65">
        <v>8022.7479588072</v>
      </c>
      <c r="AG123" s="68">
        <v>4</v>
      </c>
      <c r="AH123" s="65">
        <v>6.05</v>
      </c>
      <c r="AI123" s="68">
        <v>3</v>
      </c>
      <c r="AJ123" s="68">
        <v>208539.556448332</v>
      </c>
      <c r="AK123" s="68">
        <v>70960</v>
      </c>
      <c r="AL123" s="68">
        <v>187088.2</v>
      </c>
      <c r="AM123" s="68"/>
      <c r="AN123" s="91">
        <v>4453.30905544401</v>
      </c>
      <c r="AO123" s="68"/>
      <c r="AP123" s="91">
        <v>1515.33270692748</v>
      </c>
      <c r="AQ123" s="68"/>
      <c r="AR123" s="91">
        <v>3995.22080806355</v>
      </c>
      <c r="AS123" s="68"/>
      <c r="AT123" s="91">
        <v>0</v>
      </c>
      <c r="AU123" s="68"/>
      <c r="AV123" s="91">
        <v>9.0156724345395</v>
      </c>
      <c r="AW123" s="68">
        <v>2</v>
      </c>
      <c r="AX123" s="91">
        <v>9.64322687309756</v>
      </c>
      <c r="AY123" s="68">
        <v>2</v>
      </c>
      <c r="AZ123" s="91">
        <v>12.17</v>
      </c>
      <c r="BA123" s="68">
        <v>4</v>
      </c>
      <c r="BB123" s="68"/>
      <c r="BC123" s="68"/>
      <c r="BD123" s="99"/>
    </row>
    <row r="124" s="54" customFormat="1" ht="27" hidden="1" customHeight="1" spans="1:56">
      <c r="A124" s="68" t="s">
        <v>759</v>
      </c>
      <c r="B124" s="65">
        <v>6531.0818283994</v>
      </c>
      <c r="C124" s="68">
        <v>6</v>
      </c>
      <c r="D124" s="65">
        <v>10.6194512362138</v>
      </c>
      <c r="E124" s="68">
        <v>1</v>
      </c>
      <c r="F124" s="65">
        <v>10593.4797</v>
      </c>
      <c r="G124" s="68">
        <v>4</v>
      </c>
      <c r="H124" s="65">
        <v>9.29</v>
      </c>
      <c r="I124" s="68">
        <v>3</v>
      </c>
      <c r="J124" s="65">
        <v>4382.5902</v>
      </c>
      <c r="K124" s="68">
        <v>6</v>
      </c>
      <c r="L124" s="65">
        <v>9.51</v>
      </c>
      <c r="M124" s="68">
        <v>4</v>
      </c>
      <c r="N124" s="65">
        <v>5904.09892239757</v>
      </c>
      <c r="O124" s="68">
        <v>4</v>
      </c>
      <c r="P124" s="65">
        <v>9693</v>
      </c>
      <c r="Q124" s="68">
        <v>4</v>
      </c>
      <c r="R124" s="65">
        <v>4002</v>
      </c>
      <c r="S124" s="68">
        <v>6</v>
      </c>
      <c r="T124" s="79">
        <v>90406.1566863338</v>
      </c>
      <c r="U124" s="79">
        <v>31273.5995055704</v>
      </c>
      <c r="V124" s="79">
        <v>59132.5571807634</v>
      </c>
      <c r="W124" s="79">
        <v>92238</v>
      </c>
      <c r="X124" s="79">
        <v>29508</v>
      </c>
      <c r="Y124" s="68">
        <v>62730</v>
      </c>
      <c r="Z124" s="65">
        <v>5761.74239490638</v>
      </c>
      <c r="AA124" s="68">
        <v>6</v>
      </c>
      <c r="AB124" s="65">
        <v>10568.706379598</v>
      </c>
      <c r="AC124" s="68">
        <v>4</v>
      </c>
      <c r="AD124" s="65">
        <v>20.78</v>
      </c>
      <c r="AE124" s="68">
        <v>3</v>
      </c>
      <c r="AF124" s="65">
        <v>4480.82166356119</v>
      </c>
      <c r="AG124" s="68">
        <v>6</v>
      </c>
      <c r="AH124" s="65">
        <v>2.98</v>
      </c>
      <c r="AI124" s="68">
        <v>4</v>
      </c>
      <c r="AJ124" s="68">
        <v>37556.9618601218</v>
      </c>
      <c r="AK124" s="68">
        <v>11190</v>
      </c>
      <c r="AL124" s="68">
        <v>55256.6</v>
      </c>
      <c r="AM124" s="68"/>
      <c r="AN124" s="91">
        <v>4071.7450356818</v>
      </c>
      <c r="AO124" s="68"/>
      <c r="AP124" s="91">
        <v>1213.16594028492</v>
      </c>
      <c r="AQ124" s="68"/>
      <c r="AR124" s="91">
        <v>5990.65461089789</v>
      </c>
      <c r="AS124" s="68"/>
      <c r="AT124" s="91">
        <v>0</v>
      </c>
      <c r="AU124" s="68"/>
      <c r="AV124" s="91">
        <v>6.99900710530363</v>
      </c>
      <c r="AW124" s="68">
        <v>5</v>
      </c>
      <c r="AX124" s="91">
        <v>9.05369846993472</v>
      </c>
      <c r="AY124" s="68">
        <v>3</v>
      </c>
      <c r="AZ124" s="91">
        <v>12.26</v>
      </c>
      <c r="BA124" s="68">
        <v>3</v>
      </c>
      <c r="BB124" s="68"/>
      <c r="BC124" s="68"/>
      <c r="BD124" s="99"/>
    </row>
    <row r="125" s="54" customFormat="1" ht="27" hidden="1" customHeight="1" spans="1:56">
      <c r="A125" s="68" t="s">
        <v>760</v>
      </c>
      <c r="B125" s="65">
        <v>9169.596622311</v>
      </c>
      <c r="C125" s="68">
        <v>2</v>
      </c>
      <c r="D125" s="65">
        <v>10.156782611943</v>
      </c>
      <c r="E125" s="68">
        <v>4</v>
      </c>
      <c r="F125" s="65">
        <v>12292.6102</v>
      </c>
      <c r="G125" s="68">
        <v>2</v>
      </c>
      <c r="H125" s="65">
        <v>9.19</v>
      </c>
      <c r="I125" s="68">
        <v>4</v>
      </c>
      <c r="J125" s="65">
        <v>6617.1168</v>
      </c>
      <c r="K125" s="68">
        <v>3</v>
      </c>
      <c r="L125" s="65">
        <v>9.41</v>
      </c>
      <c r="M125" s="68">
        <v>5</v>
      </c>
      <c r="N125" s="65">
        <v>8324.13257258374</v>
      </c>
      <c r="O125" s="68">
        <v>2</v>
      </c>
      <c r="P125" s="65">
        <v>11258</v>
      </c>
      <c r="Q125" s="68">
        <v>2</v>
      </c>
      <c r="R125" s="65">
        <v>6048</v>
      </c>
      <c r="S125" s="68">
        <v>3</v>
      </c>
      <c r="T125" s="79">
        <v>228768.248703336</v>
      </c>
      <c r="U125" s="79">
        <v>102885.563887836</v>
      </c>
      <c r="V125" s="79">
        <v>125882.6848155</v>
      </c>
      <c r="W125" s="79">
        <v>230618</v>
      </c>
      <c r="X125" s="79">
        <v>97077</v>
      </c>
      <c r="Y125" s="68">
        <v>133541</v>
      </c>
      <c r="Z125" s="65">
        <v>10374.4823465809</v>
      </c>
      <c r="AA125" s="68">
        <v>2</v>
      </c>
      <c r="AB125" s="65">
        <v>12337.9966107082</v>
      </c>
      <c r="AC125" s="68">
        <v>3</v>
      </c>
      <c r="AD125" s="65">
        <v>18.51</v>
      </c>
      <c r="AE125" s="68">
        <v>4</v>
      </c>
      <c r="AF125" s="65">
        <v>8949.51844549175</v>
      </c>
      <c r="AG125" s="68">
        <v>1</v>
      </c>
      <c r="AH125" s="65">
        <v>-0.82</v>
      </c>
      <c r="AI125" s="68">
        <v>5</v>
      </c>
      <c r="AJ125" s="68">
        <v>173525.234420589</v>
      </c>
      <c r="AK125" s="68">
        <v>75498</v>
      </c>
      <c r="AL125" s="68">
        <v>140260.7</v>
      </c>
      <c r="AM125" s="68"/>
      <c r="AN125" s="91">
        <v>7524.35778736216</v>
      </c>
      <c r="AO125" s="68"/>
      <c r="AP125" s="91">
        <v>3273.72538136659</v>
      </c>
      <c r="AQ125" s="68"/>
      <c r="AR125" s="91">
        <v>6081.94937082101</v>
      </c>
      <c r="AS125" s="68"/>
      <c r="AT125" s="91">
        <v>0</v>
      </c>
      <c r="AU125" s="68"/>
      <c r="AV125" s="91">
        <v>9.05749850343369</v>
      </c>
      <c r="AW125" s="68">
        <v>1</v>
      </c>
      <c r="AX125" s="91">
        <v>6.68381189238075</v>
      </c>
      <c r="AY125" s="68">
        <v>5</v>
      </c>
      <c r="AZ125" s="91">
        <v>12.56</v>
      </c>
      <c r="BA125" s="68">
        <v>2</v>
      </c>
      <c r="BB125" s="68"/>
      <c r="BC125" s="68"/>
      <c r="BD125" s="99"/>
    </row>
    <row r="126" s="54" customFormat="1" ht="27" hidden="1" customHeight="1" spans="1:56">
      <c r="A126" s="68" t="s">
        <v>761</v>
      </c>
      <c r="B126" s="65">
        <v>6683.1675</v>
      </c>
      <c r="C126" s="68">
        <v>4</v>
      </c>
      <c r="D126" s="65"/>
      <c r="E126" s="68"/>
      <c r="F126" s="65"/>
      <c r="G126" s="68"/>
      <c r="H126" s="65"/>
      <c r="I126" s="68"/>
      <c r="J126" s="65">
        <v>6683.1675</v>
      </c>
      <c r="K126" s="68">
        <v>1</v>
      </c>
      <c r="L126" s="65">
        <v>9.65</v>
      </c>
      <c r="M126" s="68">
        <v>1</v>
      </c>
      <c r="N126" s="65"/>
      <c r="O126" s="68"/>
      <c r="P126" s="65"/>
      <c r="Q126" s="68"/>
      <c r="R126" s="65">
        <v>6095</v>
      </c>
      <c r="S126" s="68">
        <v>1</v>
      </c>
      <c r="T126" s="79">
        <v>1396.06754638467</v>
      </c>
      <c r="U126" s="79">
        <v>0</v>
      </c>
      <c r="V126" s="79">
        <v>1396.06754638467</v>
      </c>
      <c r="W126" s="79">
        <v>1481</v>
      </c>
      <c r="X126" s="79">
        <v>0</v>
      </c>
      <c r="Y126" s="68">
        <v>1481</v>
      </c>
      <c r="Z126" s="65">
        <v>8197.44194093001</v>
      </c>
      <c r="AA126" s="68">
        <v>5</v>
      </c>
      <c r="AB126" s="65"/>
      <c r="AC126" s="68"/>
      <c r="AD126" s="65"/>
      <c r="AE126" s="68"/>
      <c r="AF126" s="65">
        <v>8197.44194093001</v>
      </c>
      <c r="AG126" s="68">
        <v>3</v>
      </c>
      <c r="AH126" s="65">
        <v>24.82</v>
      </c>
      <c r="AI126" s="68">
        <v>1</v>
      </c>
      <c r="AJ126" s="68">
        <v>84106.3729050383</v>
      </c>
      <c r="AK126" s="68">
        <v>47084</v>
      </c>
      <c r="AL126" s="68">
        <v>6786</v>
      </c>
      <c r="AM126" s="68"/>
      <c r="AN126" s="91">
        <v>567902.58544928</v>
      </c>
      <c r="AO126" s="68"/>
      <c r="AP126" s="91">
        <v>317920.324105334</v>
      </c>
      <c r="AQ126" s="68"/>
      <c r="AR126" s="91">
        <v>45820.3916272789</v>
      </c>
      <c r="AS126" s="68"/>
      <c r="AT126" s="91">
        <v>0</v>
      </c>
      <c r="AU126" s="68"/>
      <c r="AV126" s="91">
        <v>7.06949175211852</v>
      </c>
      <c r="AW126" s="68">
        <v>4</v>
      </c>
      <c r="AX126" s="91">
        <v>2.03267888874441</v>
      </c>
      <c r="AY126" s="68">
        <v>6</v>
      </c>
      <c r="AZ126" s="91">
        <v>20.19</v>
      </c>
      <c r="BA126" s="68">
        <v>1</v>
      </c>
      <c r="BB126" s="68"/>
      <c r="BC126" s="68"/>
      <c r="BD126" s="99"/>
    </row>
    <row r="127" s="54" customFormat="1" ht="27" hidden="1" customHeight="1" spans="1:56">
      <c r="A127" s="68" t="s">
        <v>762</v>
      </c>
      <c r="B127" s="65">
        <v>6632.157</v>
      </c>
      <c r="C127" s="68">
        <v>5</v>
      </c>
      <c r="D127" s="65"/>
      <c r="E127" s="68"/>
      <c r="F127" s="65"/>
      <c r="G127" s="68"/>
      <c r="H127" s="65"/>
      <c r="I127" s="68"/>
      <c r="J127" s="65">
        <v>6632.157</v>
      </c>
      <c r="K127" s="68">
        <v>2</v>
      </c>
      <c r="L127" s="65">
        <v>9.55</v>
      </c>
      <c r="M127" s="68">
        <v>2</v>
      </c>
      <c r="N127" s="65"/>
      <c r="O127" s="68"/>
      <c r="P127" s="65"/>
      <c r="Q127" s="68"/>
      <c r="R127" s="65">
        <v>6054</v>
      </c>
      <c r="S127" s="68">
        <v>2</v>
      </c>
      <c r="T127" s="79">
        <v>3717.81931326209</v>
      </c>
      <c r="U127" s="79">
        <v>0</v>
      </c>
      <c r="V127" s="79">
        <v>3717.81931326209</v>
      </c>
      <c r="W127" s="79">
        <v>3944</v>
      </c>
      <c r="X127" s="79">
        <v>0</v>
      </c>
      <c r="Y127" s="68">
        <v>3944</v>
      </c>
      <c r="Z127" s="65">
        <v>8787.51004822789</v>
      </c>
      <c r="AA127" s="68">
        <v>4</v>
      </c>
      <c r="AB127" s="65"/>
      <c r="AC127" s="68"/>
      <c r="AD127" s="65"/>
      <c r="AE127" s="68"/>
      <c r="AF127" s="65">
        <v>8787.51004822789</v>
      </c>
      <c r="AG127" s="68">
        <v>2</v>
      </c>
      <c r="AH127" s="65">
        <v>11.47</v>
      </c>
      <c r="AI127" s="68">
        <v>2</v>
      </c>
      <c r="AJ127" s="68">
        <v>41801.7296504755</v>
      </c>
      <c r="AK127" s="68">
        <v>27018</v>
      </c>
      <c r="AL127" s="68">
        <v>17060.8</v>
      </c>
      <c r="AM127" s="68"/>
      <c r="AN127" s="91">
        <v>105988.158342991</v>
      </c>
      <c r="AO127" s="68"/>
      <c r="AP127" s="91">
        <v>68504.0567951319</v>
      </c>
      <c r="AQ127" s="68"/>
      <c r="AR127" s="91">
        <v>43257.6064908722</v>
      </c>
      <c r="AS127" s="68"/>
      <c r="AT127" s="91">
        <v>0</v>
      </c>
      <c r="AU127" s="68"/>
      <c r="AV127" s="91">
        <v>8.20317046505832</v>
      </c>
      <c r="AW127" s="68">
        <v>3</v>
      </c>
      <c r="AX127" s="91">
        <v>22.5417271407837</v>
      </c>
      <c r="AY127" s="68">
        <v>1</v>
      </c>
      <c r="AZ127" s="91">
        <v>7.01</v>
      </c>
      <c r="BA127" s="68">
        <v>6</v>
      </c>
      <c r="BB127" s="68"/>
      <c r="BC127" s="68"/>
      <c r="BD127" s="99"/>
    </row>
    <row r="128" s="53" customFormat="1" ht="27" hidden="1" customHeight="1" spans="1:56">
      <c r="A128" s="64" t="s">
        <v>631</v>
      </c>
      <c r="B128" s="75">
        <v>9973.43</v>
      </c>
      <c r="C128" s="64"/>
      <c r="D128" s="75">
        <v>9.5</v>
      </c>
      <c r="E128" s="64"/>
      <c r="F128" s="75">
        <v>14084</v>
      </c>
      <c r="G128" s="64"/>
      <c r="H128" s="75">
        <v>8.5</v>
      </c>
      <c r="I128" s="64"/>
      <c r="J128" s="75">
        <v>6404</v>
      </c>
      <c r="K128" s="64"/>
      <c r="L128" s="75">
        <v>9.7</v>
      </c>
      <c r="M128" s="64"/>
      <c r="N128" s="75">
        <v>9111</v>
      </c>
      <c r="O128" s="64"/>
      <c r="P128" s="75">
        <v>12981</v>
      </c>
      <c r="Q128" s="64"/>
      <c r="R128" s="75">
        <v>5838</v>
      </c>
      <c r="S128" s="64"/>
      <c r="T128" s="80">
        <v>2481697.04566665</v>
      </c>
      <c r="U128" s="80">
        <v>1153309.49708571</v>
      </c>
      <c r="V128" s="80">
        <v>1328387.54858094</v>
      </c>
      <c r="W128" s="80">
        <v>2532938</v>
      </c>
      <c r="X128" s="80">
        <v>1096474</v>
      </c>
      <c r="Y128" s="64">
        <v>1436464</v>
      </c>
      <c r="Z128" s="75">
        <v>10996.2669867072</v>
      </c>
      <c r="AA128" s="64"/>
      <c r="AB128" s="75">
        <v>14415.0438253603</v>
      </c>
      <c r="AC128" s="64"/>
      <c r="AD128" s="75">
        <v>0.0626680104837669</v>
      </c>
      <c r="AE128" s="64"/>
      <c r="AF128" s="75">
        <v>9213.32505676081</v>
      </c>
      <c r="AG128" s="64"/>
      <c r="AH128" s="75">
        <v>0.1503203806642</v>
      </c>
      <c r="AI128" s="64"/>
      <c r="AJ128" s="64">
        <v>1795000</v>
      </c>
      <c r="AK128" s="64">
        <v>767426</v>
      </c>
      <c r="AL128" s="64">
        <v>693334</v>
      </c>
      <c r="AM128" s="64">
        <v>25107</v>
      </c>
      <c r="AN128" s="92">
        <v>7086.63220339384</v>
      </c>
      <c r="AO128" s="64"/>
      <c r="AP128" s="92">
        <v>3029.78596396753</v>
      </c>
      <c r="AQ128" s="64"/>
      <c r="AR128" s="92">
        <v>2737.27189532472</v>
      </c>
      <c r="AS128" s="64"/>
      <c r="AT128" s="92">
        <v>99.122047203682</v>
      </c>
      <c r="AU128" s="64"/>
      <c r="AV128" s="92">
        <v>7</v>
      </c>
      <c r="AW128" s="64"/>
      <c r="AX128" s="92">
        <v>0.6</v>
      </c>
      <c r="AY128" s="64"/>
      <c r="AZ128" s="92">
        <v>14.1</v>
      </c>
      <c r="BA128" s="64"/>
      <c r="BB128" s="64">
        <v>7.5</v>
      </c>
      <c r="BC128" s="64"/>
      <c r="BD128" s="98"/>
    </row>
    <row r="129" s="54" customFormat="1" ht="27" hidden="1" customHeight="1" spans="1:56">
      <c r="A129" s="68" t="s">
        <v>763</v>
      </c>
      <c r="B129" s="65">
        <v>10129.0403712755</v>
      </c>
      <c r="C129" s="68">
        <v>3</v>
      </c>
      <c r="D129" s="65">
        <v>9.99397063046632</v>
      </c>
      <c r="E129" s="68">
        <v>3</v>
      </c>
      <c r="F129" s="65">
        <v>14523.784</v>
      </c>
      <c r="G129" s="68">
        <v>3</v>
      </c>
      <c r="H129" s="65">
        <v>9.3</v>
      </c>
      <c r="I129" s="68">
        <v>3</v>
      </c>
      <c r="J129" s="65">
        <v>6686.215</v>
      </c>
      <c r="K129" s="68">
        <v>3</v>
      </c>
      <c r="L129" s="65">
        <v>9.7</v>
      </c>
      <c r="M129" s="68">
        <v>3</v>
      </c>
      <c r="N129" s="65">
        <v>9208.72327202812</v>
      </c>
      <c r="O129" s="68">
        <v>3</v>
      </c>
      <c r="P129" s="65">
        <v>13288</v>
      </c>
      <c r="Q129" s="68">
        <v>3</v>
      </c>
      <c r="R129" s="65">
        <v>6095</v>
      </c>
      <c r="S129" s="68">
        <v>3</v>
      </c>
      <c r="T129" s="79">
        <v>754404.76804005</v>
      </c>
      <c r="U129" s="79">
        <v>331388.964565353</v>
      </c>
      <c r="V129" s="79">
        <v>423015.803474697</v>
      </c>
      <c r="W129" s="79">
        <v>772490</v>
      </c>
      <c r="X129" s="79">
        <v>315058</v>
      </c>
      <c r="Y129" s="68">
        <v>457432</v>
      </c>
      <c r="Z129" s="65">
        <v>10767.9302994122</v>
      </c>
      <c r="AA129" s="68">
        <v>4</v>
      </c>
      <c r="AB129" s="65">
        <v>14496.1165207669</v>
      </c>
      <c r="AC129" s="68">
        <v>4</v>
      </c>
      <c r="AD129" s="65">
        <v>2.27141499845089</v>
      </c>
      <c r="AE129" s="68">
        <v>6</v>
      </c>
      <c r="AF129" s="65">
        <v>8848.89106413919</v>
      </c>
      <c r="AG129" s="68">
        <v>4</v>
      </c>
      <c r="AH129" s="65">
        <v>14.3463220093052</v>
      </c>
      <c r="AI129" s="68">
        <v>5</v>
      </c>
      <c r="AJ129" s="68">
        <v>429881</v>
      </c>
      <c r="AK129" s="68">
        <v>136013</v>
      </c>
      <c r="AL129" s="68">
        <v>329034</v>
      </c>
      <c r="AM129" s="68">
        <v>2534</v>
      </c>
      <c r="AN129" s="91">
        <v>5564.87462620875</v>
      </c>
      <c r="AO129" s="68">
        <v>5</v>
      </c>
      <c r="AP129" s="91">
        <v>1760.70887649031</v>
      </c>
      <c r="AQ129" s="68">
        <v>7</v>
      </c>
      <c r="AR129" s="91">
        <v>4259.39494362387</v>
      </c>
      <c r="AS129" s="68">
        <v>1</v>
      </c>
      <c r="AT129" s="91">
        <v>32.8030136312444</v>
      </c>
      <c r="AU129" s="68">
        <v>7</v>
      </c>
      <c r="AV129" s="91">
        <v>7.6</v>
      </c>
      <c r="AW129" s="68">
        <v>3</v>
      </c>
      <c r="AX129" s="91">
        <v>-5.8</v>
      </c>
      <c r="AY129" s="68">
        <v>7</v>
      </c>
      <c r="AZ129" s="91">
        <v>8.8</v>
      </c>
      <c r="BA129" s="68">
        <v>7</v>
      </c>
      <c r="BB129" s="68">
        <v>-7.8</v>
      </c>
      <c r="BC129" s="68">
        <v>6</v>
      </c>
      <c r="BD129" s="99"/>
    </row>
    <row r="130" s="54" customFormat="1" ht="27" hidden="1" customHeight="1" spans="1:56">
      <c r="A130" s="68" t="s">
        <v>764</v>
      </c>
      <c r="B130" s="65">
        <v>8644.00211208053</v>
      </c>
      <c r="C130" s="68">
        <v>4</v>
      </c>
      <c r="D130" s="65">
        <v>9.82660646119635</v>
      </c>
      <c r="E130" s="68">
        <v>4</v>
      </c>
      <c r="F130" s="65">
        <v>13105.959</v>
      </c>
      <c r="G130" s="68">
        <v>4</v>
      </c>
      <c r="H130" s="65">
        <v>8.7</v>
      </c>
      <c r="I130" s="68">
        <v>4</v>
      </c>
      <c r="J130" s="65">
        <v>6206.2</v>
      </c>
      <c r="K130" s="68">
        <v>4</v>
      </c>
      <c r="L130" s="65">
        <v>10</v>
      </c>
      <c r="M130" s="68">
        <v>2</v>
      </c>
      <c r="N130" s="65">
        <v>7870.5901881204</v>
      </c>
      <c r="O130" s="68">
        <v>4</v>
      </c>
      <c r="P130" s="65">
        <v>12057</v>
      </c>
      <c r="Q130" s="68">
        <v>4</v>
      </c>
      <c r="R130" s="65">
        <v>5642</v>
      </c>
      <c r="S130" s="68">
        <v>4</v>
      </c>
      <c r="T130" s="79">
        <v>309724.098696899</v>
      </c>
      <c r="U130" s="79">
        <v>109430.787650052</v>
      </c>
      <c r="V130" s="79">
        <v>200293.311046846</v>
      </c>
      <c r="W130" s="79">
        <v>320627</v>
      </c>
      <c r="X130" s="79">
        <v>104038</v>
      </c>
      <c r="Y130" s="68">
        <v>216589</v>
      </c>
      <c r="Z130" s="65">
        <v>12104.7621137102</v>
      </c>
      <c r="AA130" s="68">
        <v>2</v>
      </c>
      <c r="AB130" s="65">
        <v>14649.5235229148</v>
      </c>
      <c r="AC130" s="68">
        <v>3</v>
      </c>
      <c r="AD130" s="65">
        <v>13.0764739300098</v>
      </c>
      <c r="AE130" s="68">
        <v>2</v>
      </c>
      <c r="AF130" s="65">
        <v>10898.2339242683</v>
      </c>
      <c r="AG130" s="68">
        <v>1</v>
      </c>
      <c r="AH130" s="65">
        <v>21.9372875135056</v>
      </c>
      <c r="AI130" s="68">
        <v>1</v>
      </c>
      <c r="AJ130" s="68">
        <v>208734</v>
      </c>
      <c r="AK130" s="68">
        <v>90045</v>
      </c>
      <c r="AL130" s="68">
        <v>23538</v>
      </c>
      <c r="AM130" s="68">
        <v>1409</v>
      </c>
      <c r="AN130" s="91">
        <v>6510.18161290222</v>
      </c>
      <c r="AO130" s="68">
        <v>3</v>
      </c>
      <c r="AP130" s="91">
        <v>2808.40353432493</v>
      </c>
      <c r="AQ130" s="68">
        <v>2</v>
      </c>
      <c r="AR130" s="91">
        <v>734.124075639294</v>
      </c>
      <c r="AS130" s="68">
        <v>7</v>
      </c>
      <c r="AT130" s="91">
        <v>43.9451449815518</v>
      </c>
      <c r="AU130" s="68">
        <v>5</v>
      </c>
      <c r="AV130" s="91">
        <v>8.3</v>
      </c>
      <c r="AW130" s="68">
        <v>1</v>
      </c>
      <c r="AX130" s="91">
        <v>1.3</v>
      </c>
      <c r="AY130" s="68">
        <v>3</v>
      </c>
      <c r="AZ130" s="91">
        <v>23.8</v>
      </c>
      <c r="BA130" s="68">
        <v>1</v>
      </c>
      <c r="BB130" s="68">
        <v>-44.4</v>
      </c>
      <c r="BC130" s="68">
        <v>7</v>
      </c>
      <c r="BD130" s="99"/>
    </row>
    <row r="131" s="54" customFormat="1" ht="27" hidden="1" customHeight="1" spans="1:56">
      <c r="A131" s="68" t="s">
        <v>765</v>
      </c>
      <c r="B131" s="65">
        <v>10890.7821255839</v>
      </c>
      <c r="C131" s="68">
        <v>2</v>
      </c>
      <c r="D131" s="65">
        <v>9.56715096079913</v>
      </c>
      <c r="E131" s="68">
        <v>5</v>
      </c>
      <c r="F131" s="65">
        <v>14941.068</v>
      </c>
      <c r="G131" s="68">
        <v>2</v>
      </c>
      <c r="H131" s="65">
        <v>8.3</v>
      </c>
      <c r="I131" s="68">
        <v>5</v>
      </c>
      <c r="J131" s="65">
        <v>6940.15</v>
      </c>
      <c r="K131" s="68">
        <v>1</v>
      </c>
      <c r="L131" s="65">
        <v>10.6</v>
      </c>
      <c r="M131" s="68">
        <v>1</v>
      </c>
      <c r="N131" s="65">
        <v>9939.82414444674</v>
      </c>
      <c r="O131" s="68">
        <v>2</v>
      </c>
      <c r="P131" s="65">
        <v>13796</v>
      </c>
      <c r="Q131" s="68">
        <v>2</v>
      </c>
      <c r="R131" s="65">
        <v>6275</v>
      </c>
      <c r="S131" s="68">
        <v>1</v>
      </c>
      <c r="T131" s="79">
        <v>479167.605500366</v>
      </c>
      <c r="U131" s="79">
        <v>236599.717161064</v>
      </c>
      <c r="V131" s="79">
        <v>242567.888339301</v>
      </c>
      <c r="W131" s="79">
        <v>487243</v>
      </c>
      <c r="X131" s="79">
        <v>224940</v>
      </c>
      <c r="Y131" s="68">
        <v>262303</v>
      </c>
      <c r="Z131" s="65">
        <v>12185.0189671235</v>
      </c>
      <c r="AA131" s="68">
        <v>1</v>
      </c>
      <c r="AB131" s="65">
        <v>16688.3957553725</v>
      </c>
      <c r="AC131" s="68">
        <v>1</v>
      </c>
      <c r="AD131" s="65">
        <v>5.66178406476905</v>
      </c>
      <c r="AE131" s="68">
        <v>5</v>
      </c>
      <c r="AF131" s="65">
        <v>10079.7951519836</v>
      </c>
      <c r="AG131" s="68">
        <v>2</v>
      </c>
      <c r="AH131" s="65">
        <v>20.0317834818001</v>
      </c>
      <c r="AI131" s="68">
        <v>2</v>
      </c>
      <c r="AJ131" s="68">
        <v>326481</v>
      </c>
      <c r="AK131" s="68">
        <v>119277</v>
      </c>
      <c r="AL131" s="68">
        <v>87503</v>
      </c>
      <c r="AM131" s="68">
        <v>3828</v>
      </c>
      <c r="AN131" s="91">
        <v>6700.57856141597</v>
      </c>
      <c r="AO131" s="68">
        <v>2</v>
      </c>
      <c r="AP131" s="91">
        <v>2447.99822675749</v>
      </c>
      <c r="AQ131" s="68">
        <v>3</v>
      </c>
      <c r="AR131" s="91">
        <v>1795.8800844753</v>
      </c>
      <c r="AS131" s="68">
        <v>4</v>
      </c>
      <c r="AT131" s="91">
        <v>78.5644945130048</v>
      </c>
      <c r="AU131" s="68">
        <v>4</v>
      </c>
      <c r="AV131" s="91">
        <v>8</v>
      </c>
      <c r="AW131" s="68">
        <v>2</v>
      </c>
      <c r="AX131" s="91">
        <v>1</v>
      </c>
      <c r="AY131" s="68">
        <v>4</v>
      </c>
      <c r="AZ131" s="91">
        <v>19.1</v>
      </c>
      <c r="BA131" s="68">
        <v>3</v>
      </c>
      <c r="BB131" s="68">
        <v>16.6</v>
      </c>
      <c r="BC131" s="68">
        <v>2</v>
      </c>
      <c r="BD131" s="99"/>
    </row>
    <row r="132" s="54" customFormat="1" ht="27" hidden="1" customHeight="1" spans="1:56">
      <c r="A132" s="68" t="s">
        <v>766</v>
      </c>
      <c r="B132" s="65">
        <v>8251.33367553083</v>
      </c>
      <c r="C132" s="68">
        <v>5</v>
      </c>
      <c r="D132" s="65">
        <v>8.91115292690321</v>
      </c>
      <c r="E132" s="68">
        <v>6</v>
      </c>
      <c r="F132" s="65">
        <v>11741.98032</v>
      </c>
      <c r="G132" s="68">
        <v>6</v>
      </c>
      <c r="H132" s="65">
        <v>8</v>
      </c>
      <c r="I132" s="68">
        <v>6</v>
      </c>
      <c r="J132" s="65">
        <v>5864.2</v>
      </c>
      <c r="K132" s="68">
        <v>5</v>
      </c>
      <c r="L132" s="65">
        <v>9</v>
      </c>
      <c r="M132" s="68">
        <v>6</v>
      </c>
      <c r="N132" s="65">
        <v>7576.20634230986</v>
      </c>
      <c r="O132" s="68">
        <v>5</v>
      </c>
      <c r="P132" s="65">
        <v>10872.204</v>
      </c>
      <c r="Q132" s="68">
        <v>6</v>
      </c>
      <c r="R132" s="65">
        <v>5380</v>
      </c>
      <c r="S132" s="68">
        <v>5</v>
      </c>
      <c r="T132" s="79">
        <v>291310.130570354</v>
      </c>
      <c r="U132" s="79">
        <v>118309.325093622</v>
      </c>
      <c r="V132" s="79">
        <v>173000.805476732</v>
      </c>
      <c r="W132" s="79">
        <v>299555</v>
      </c>
      <c r="X132" s="79">
        <v>112479</v>
      </c>
      <c r="Y132" s="68">
        <v>187076</v>
      </c>
      <c r="Z132" s="65">
        <v>9775.41160124244</v>
      </c>
      <c r="AA132" s="68">
        <v>5</v>
      </c>
      <c r="AB132" s="65">
        <v>11752.2459289716</v>
      </c>
      <c r="AC132" s="68">
        <v>6</v>
      </c>
      <c r="AD132" s="65">
        <v>8.64652756215918</v>
      </c>
      <c r="AE132" s="68">
        <v>4</v>
      </c>
      <c r="AF132" s="65">
        <v>8785.05348344066</v>
      </c>
      <c r="AG132" s="68">
        <v>5</v>
      </c>
      <c r="AH132" s="65">
        <v>7.52571197472249</v>
      </c>
      <c r="AI132" s="68">
        <v>6</v>
      </c>
      <c r="AJ132" s="68">
        <v>160003</v>
      </c>
      <c r="AK132" s="68">
        <v>69206</v>
      </c>
      <c r="AL132" s="68">
        <v>45524.8</v>
      </c>
      <c r="AM132" s="68">
        <v>6564</v>
      </c>
      <c r="AN132" s="91">
        <v>5341.35634524545</v>
      </c>
      <c r="AO132" s="68">
        <v>6</v>
      </c>
      <c r="AP132" s="91">
        <v>2310.29360217656</v>
      </c>
      <c r="AQ132" s="68">
        <v>4</v>
      </c>
      <c r="AR132" s="91">
        <v>1519.74762564471</v>
      </c>
      <c r="AS132" s="68">
        <v>5</v>
      </c>
      <c r="AT132" s="91">
        <v>219.125035469279</v>
      </c>
      <c r="AU132" s="68">
        <v>1</v>
      </c>
      <c r="AV132" s="91">
        <v>6.6</v>
      </c>
      <c r="AW132" s="68">
        <v>5</v>
      </c>
      <c r="AX132" s="91">
        <v>9.9</v>
      </c>
      <c r="AY132" s="68">
        <v>1</v>
      </c>
      <c r="AZ132" s="91">
        <v>23</v>
      </c>
      <c r="BA132" s="68">
        <v>2</v>
      </c>
      <c r="BB132" s="68">
        <v>12.6</v>
      </c>
      <c r="BC132" s="68">
        <v>3</v>
      </c>
      <c r="BD132" s="99"/>
    </row>
    <row r="133" s="54" customFormat="1" ht="27" hidden="1" customHeight="1" spans="1:56">
      <c r="A133" s="68" t="s">
        <v>767</v>
      </c>
      <c r="B133" s="65">
        <v>8241.06013929557</v>
      </c>
      <c r="C133" s="68">
        <v>6</v>
      </c>
      <c r="D133" s="65">
        <v>10.0100968131036</v>
      </c>
      <c r="E133" s="68">
        <v>2</v>
      </c>
      <c r="F133" s="65">
        <v>12035.5392</v>
      </c>
      <c r="G133" s="68">
        <v>5</v>
      </c>
      <c r="H133" s="65">
        <v>9.5</v>
      </c>
      <c r="I133" s="68">
        <v>2</v>
      </c>
      <c r="J133" s="65">
        <v>5224.54</v>
      </c>
      <c r="K133" s="68">
        <v>7</v>
      </c>
      <c r="L133" s="65">
        <v>9.3</v>
      </c>
      <c r="M133" s="68">
        <v>5</v>
      </c>
      <c r="N133" s="65">
        <v>7491.18524392932</v>
      </c>
      <c r="O133" s="68">
        <v>6</v>
      </c>
      <c r="P133" s="65">
        <v>10991.36</v>
      </c>
      <c r="Q133" s="68">
        <v>5</v>
      </c>
      <c r="R133" s="65">
        <v>4780</v>
      </c>
      <c r="S133" s="68">
        <v>7</v>
      </c>
      <c r="T133" s="79">
        <v>152542.216455519</v>
      </c>
      <c r="U133" s="79">
        <v>67559.34841849</v>
      </c>
      <c r="V133" s="79">
        <v>84982.8680370289</v>
      </c>
      <c r="W133" s="79">
        <v>156127</v>
      </c>
      <c r="X133" s="79">
        <v>64230</v>
      </c>
      <c r="Y133" s="68">
        <v>91897</v>
      </c>
      <c r="Z133" s="65">
        <v>9022.5749482018</v>
      </c>
      <c r="AA133" s="68">
        <v>6</v>
      </c>
      <c r="AB133" s="65">
        <v>14200.9176853484</v>
      </c>
      <c r="AC133" s="68">
        <v>5</v>
      </c>
      <c r="AD133" s="65">
        <v>12.377594996736</v>
      </c>
      <c r="AE133" s="68">
        <v>3</v>
      </c>
      <c r="AF133" s="65">
        <v>5979.73988690745</v>
      </c>
      <c r="AG133" s="68">
        <v>7</v>
      </c>
      <c r="AH133" s="65">
        <v>15.4303961091179</v>
      </c>
      <c r="AI133" s="68">
        <v>4</v>
      </c>
      <c r="AJ133" s="68">
        <v>90804</v>
      </c>
      <c r="AK133" s="68">
        <v>33275</v>
      </c>
      <c r="AL133" s="68">
        <v>43523</v>
      </c>
      <c r="AM133" s="68">
        <v>2112</v>
      </c>
      <c r="AN133" s="91">
        <v>5816.03438226572</v>
      </c>
      <c r="AO133" s="68">
        <v>4</v>
      </c>
      <c r="AP133" s="91">
        <v>2131.27774183838</v>
      </c>
      <c r="AQ133" s="68">
        <v>6</v>
      </c>
      <c r="AR133" s="91">
        <v>2787.66645103025</v>
      </c>
      <c r="AS133" s="68">
        <v>3</v>
      </c>
      <c r="AT133" s="91">
        <v>135.274488077014</v>
      </c>
      <c r="AU133" s="68">
        <v>2</v>
      </c>
      <c r="AV133" s="91">
        <v>4.5</v>
      </c>
      <c r="AW133" s="68">
        <v>6</v>
      </c>
      <c r="AX133" s="91">
        <v>0.7</v>
      </c>
      <c r="AY133" s="68">
        <v>6</v>
      </c>
      <c r="AZ133" s="91">
        <v>19.1</v>
      </c>
      <c r="BA133" s="68">
        <v>3</v>
      </c>
      <c r="BB133" s="68">
        <v>7.4</v>
      </c>
      <c r="BC133" s="68">
        <v>4</v>
      </c>
      <c r="BD133" s="99"/>
    </row>
    <row r="134" s="54" customFormat="1" ht="27" hidden="1" customHeight="1" spans="1:56">
      <c r="A134" s="68" t="s">
        <v>768</v>
      </c>
      <c r="B134" s="65">
        <v>7540.78990302652</v>
      </c>
      <c r="C134" s="68">
        <v>7</v>
      </c>
      <c r="D134" s="65">
        <v>10.2063996513341</v>
      </c>
      <c r="E134" s="68">
        <v>1</v>
      </c>
      <c r="F134" s="65">
        <v>10674.51404778</v>
      </c>
      <c r="G134" s="68">
        <v>7</v>
      </c>
      <c r="H134" s="65">
        <v>9.899</v>
      </c>
      <c r="I134" s="68">
        <v>1</v>
      </c>
      <c r="J134" s="65">
        <v>5430.6009</v>
      </c>
      <c r="K134" s="68">
        <v>6</v>
      </c>
      <c r="L134" s="65">
        <v>9.51</v>
      </c>
      <c r="M134" s="68">
        <v>4</v>
      </c>
      <c r="N134" s="65">
        <v>6842.42469301576</v>
      </c>
      <c r="O134" s="68">
        <v>7</v>
      </c>
      <c r="P134" s="65">
        <v>9713.022</v>
      </c>
      <c r="Q134" s="68">
        <v>7</v>
      </c>
      <c r="R134" s="65">
        <v>4959</v>
      </c>
      <c r="S134" s="68">
        <v>6</v>
      </c>
      <c r="T134" s="79">
        <v>116679.919807191</v>
      </c>
      <c r="U134" s="79">
        <v>46952.853091281</v>
      </c>
      <c r="V134" s="79">
        <v>69727.06671591</v>
      </c>
      <c r="W134" s="79">
        <v>120039</v>
      </c>
      <c r="X134" s="79">
        <v>44639</v>
      </c>
      <c r="Y134" s="68">
        <v>75400</v>
      </c>
      <c r="Z134" s="65">
        <v>8693.93431972172</v>
      </c>
      <c r="AA134" s="68">
        <v>7</v>
      </c>
      <c r="AB134" s="65">
        <v>10371</v>
      </c>
      <c r="AC134" s="68">
        <v>7</v>
      </c>
      <c r="AD134" s="65">
        <v>33.4513130807276</v>
      </c>
      <c r="AE134" s="68">
        <v>1</v>
      </c>
      <c r="AF134" s="65">
        <v>7175.06882691927</v>
      </c>
      <c r="AG134" s="68">
        <v>6</v>
      </c>
      <c r="AH134" s="65">
        <v>18.5409004939637</v>
      </c>
      <c r="AI134" s="68">
        <v>3</v>
      </c>
      <c r="AJ134" s="68">
        <v>54083</v>
      </c>
      <c r="AK134" s="68">
        <v>25711</v>
      </c>
      <c r="AL134" s="68">
        <v>16595</v>
      </c>
      <c r="AM134" s="68">
        <v>1166</v>
      </c>
      <c r="AN134" s="91">
        <v>4505.45239463841</v>
      </c>
      <c r="AO134" s="68">
        <v>7</v>
      </c>
      <c r="AP134" s="91">
        <v>2141.88721998684</v>
      </c>
      <c r="AQ134" s="68">
        <v>5</v>
      </c>
      <c r="AR134" s="91">
        <v>1382.46736477312</v>
      </c>
      <c r="AS134" s="68">
        <v>6</v>
      </c>
      <c r="AT134" s="91">
        <v>97.1350977598947</v>
      </c>
      <c r="AU134" s="68">
        <v>3</v>
      </c>
      <c r="AV134" s="91">
        <v>3.6</v>
      </c>
      <c r="AW134" s="68">
        <v>7</v>
      </c>
      <c r="AX134" s="91">
        <v>6.6</v>
      </c>
      <c r="AY134" s="68">
        <v>2</v>
      </c>
      <c r="AZ134" s="91">
        <v>19.1</v>
      </c>
      <c r="BA134" s="68">
        <v>3</v>
      </c>
      <c r="BB134" s="68">
        <v>-4.3</v>
      </c>
      <c r="BC134" s="68">
        <v>5</v>
      </c>
      <c r="BD134" s="99"/>
    </row>
    <row r="135" s="54" customFormat="1" ht="27" hidden="1" customHeight="1" spans="1:56">
      <c r="A135" s="68" t="s">
        <v>769</v>
      </c>
      <c r="B135" s="65">
        <v>12367.3077866364</v>
      </c>
      <c r="C135" s="68">
        <v>1</v>
      </c>
      <c r="D135" s="65">
        <v>8.13075392580755</v>
      </c>
      <c r="E135" s="68">
        <v>7</v>
      </c>
      <c r="F135" s="65">
        <v>15460.23</v>
      </c>
      <c r="G135" s="68">
        <v>1</v>
      </c>
      <c r="H135" s="65">
        <v>7.4</v>
      </c>
      <c r="I135" s="68">
        <v>7</v>
      </c>
      <c r="J135" s="65">
        <v>6790.208</v>
      </c>
      <c r="K135" s="68">
        <v>2</v>
      </c>
      <c r="L135" s="65">
        <v>8.8</v>
      </c>
      <c r="M135" s="68">
        <v>7</v>
      </c>
      <c r="N135" s="65">
        <v>11437.363874409</v>
      </c>
      <c r="O135" s="68">
        <v>1</v>
      </c>
      <c r="P135" s="65">
        <v>14395</v>
      </c>
      <c r="Q135" s="68">
        <v>1</v>
      </c>
      <c r="R135" s="65">
        <v>6241</v>
      </c>
      <c r="S135" s="68">
        <v>2</v>
      </c>
      <c r="T135" s="79">
        <v>377868.306596277</v>
      </c>
      <c r="U135" s="79">
        <v>243068.501105852</v>
      </c>
      <c r="V135" s="79">
        <v>134799.805490425</v>
      </c>
      <c r="W135" s="79">
        <v>376857</v>
      </c>
      <c r="X135" s="79">
        <v>231090</v>
      </c>
      <c r="Y135" s="68">
        <v>145767</v>
      </c>
      <c r="Z135" s="65">
        <v>11750.2061570131</v>
      </c>
      <c r="AA135" s="68">
        <v>3</v>
      </c>
      <c r="AB135" s="65">
        <v>15048.5912076472</v>
      </c>
      <c r="AC135" s="68">
        <v>2</v>
      </c>
      <c r="AD135" s="65">
        <v>-4.19368252231909</v>
      </c>
      <c r="AE135" s="68">
        <v>7</v>
      </c>
      <c r="AF135" s="65">
        <v>9400.38226034274</v>
      </c>
      <c r="AG135" s="68">
        <v>3</v>
      </c>
      <c r="AH135" s="65">
        <v>4.53181970693746</v>
      </c>
      <c r="AI135" s="68">
        <v>7</v>
      </c>
      <c r="AJ135" s="68">
        <v>458889</v>
      </c>
      <c r="AK135" s="68">
        <v>164399</v>
      </c>
      <c r="AL135" s="68">
        <v>147616</v>
      </c>
      <c r="AM135" s="68">
        <v>1557</v>
      </c>
      <c r="AN135" s="91">
        <v>12176.7407796591</v>
      </c>
      <c r="AO135" s="68">
        <v>1</v>
      </c>
      <c r="AP135" s="91">
        <v>4362.37087277137</v>
      </c>
      <c r="AQ135" s="68">
        <v>1</v>
      </c>
      <c r="AR135" s="91">
        <v>3917.0295364024</v>
      </c>
      <c r="AS135" s="68">
        <v>2</v>
      </c>
      <c r="AT135" s="91">
        <v>41.3154061089485</v>
      </c>
      <c r="AU135" s="68">
        <v>6</v>
      </c>
      <c r="AV135" s="91">
        <v>6.9</v>
      </c>
      <c r="AW135" s="68">
        <v>4</v>
      </c>
      <c r="AX135" s="91">
        <v>0.9</v>
      </c>
      <c r="AY135" s="68">
        <v>5</v>
      </c>
      <c r="AZ135" s="91">
        <v>17.7</v>
      </c>
      <c r="BA135" s="68">
        <v>6</v>
      </c>
      <c r="BB135" s="68">
        <v>85.8</v>
      </c>
      <c r="BC135" s="68">
        <v>1</v>
      </c>
      <c r="BD135" s="99"/>
    </row>
    <row r="136" ht="20.1" customHeight="1"/>
    <row r="137" ht="20.1" customHeight="1"/>
    <row r="138" ht="20.1" customHeight="1"/>
    <row r="139" ht="20.1" customHeight="1"/>
    <row r="140" ht="20.1" customHeight="1"/>
    <row r="141" ht="20.1" customHeight="1"/>
    <row r="142" ht="20.1" customHeight="1"/>
    <row r="143" ht="20.1" customHeight="1"/>
    <row r="144" ht="20.1" customHeight="1"/>
    <row r="145" s="48" customFormat="1" ht="20.1" customHeight="1" spans="2:68">
      <c r="B145" s="57"/>
      <c r="D145" s="57"/>
      <c r="F145" s="57"/>
      <c r="H145" s="57"/>
      <c r="J145" s="57"/>
      <c r="L145" s="57"/>
      <c r="N145" s="57"/>
      <c r="P145" s="57"/>
      <c r="R145" s="57"/>
      <c r="Z145" s="57"/>
      <c r="AB145" s="57"/>
      <c r="AD145" s="57"/>
      <c r="AF145" s="57"/>
      <c r="AH145" s="57"/>
      <c r="BE145" s="11"/>
      <c r="BF145" s="11"/>
      <c r="BG145" s="11"/>
      <c r="BH145" s="11"/>
      <c r="BI145" s="11"/>
      <c r="BJ145" s="11"/>
      <c r="BK145" s="11"/>
      <c r="BL145" s="11"/>
      <c r="BM145" s="11"/>
      <c r="BN145" s="11"/>
      <c r="BO145" s="11"/>
      <c r="BP145" s="11"/>
    </row>
    <row r="146" s="48" customFormat="1" ht="20.1" customHeight="1" spans="2:68">
      <c r="B146" s="57"/>
      <c r="D146" s="57"/>
      <c r="F146" s="57"/>
      <c r="H146" s="57"/>
      <c r="J146" s="57"/>
      <c r="L146" s="57"/>
      <c r="N146" s="57"/>
      <c r="P146" s="57"/>
      <c r="R146" s="57"/>
      <c r="Z146" s="57"/>
      <c r="AB146" s="57"/>
      <c r="AD146" s="57"/>
      <c r="AF146" s="57"/>
      <c r="AH146" s="57"/>
      <c r="BE146" s="11"/>
      <c r="BF146" s="11"/>
      <c r="BG146" s="11"/>
      <c r="BH146" s="11"/>
      <c r="BI146" s="11"/>
      <c r="BJ146" s="11"/>
      <c r="BK146" s="11"/>
      <c r="BL146" s="11"/>
      <c r="BM146" s="11"/>
      <c r="BN146" s="11"/>
      <c r="BO146" s="11"/>
      <c r="BP146" s="11"/>
    </row>
    <row r="147" s="48" customFormat="1" ht="20.1" customHeight="1" spans="2:68">
      <c r="B147" s="57"/>
      <c r="D147" s="57"/>
      <c r="F147" s="57"/>
      <c r="H147" s="57"/>
      <c r="J147" s="57"/>
      <c r="L147" s="57"/>
      <c r="N147" s="57"/>
      <c r="P147" s="57"/>
      <c r="R147" s="57"/>
      <c r="Z147" s="57"/>
      <c r="AB147" s="57"/>
      <c r="AD147" s="57"/>
      <c r="AF147" s="57"/>
      <c r="AH147" s="57"/>
      <c r="BE147" s="11"/>
      <c r="BF147" s="11"/>
      <c r="BG147" s="11"/>
      <c r="BH147" s="11"/>
      <c r="BI147" s="11"/>
      <c r="BJ147" s="11"/>
      <c r="BK147" s="11"/>
      <c r="BL147" s="11"/>
      <c r="BM147" s="11"/>
      <c r="BN147" s="11"/>
      <c r="BO147" s="11"/>
      <c r="BP147" s="11"/>
    </row>
    <row r="148" s="48" customFormat="1" ht="20.1" customHeight="1" spans="2:68">
      <c r="B148" s="57"/>
      <c r="D148" s="57"/>
      <c r="F148" s="57"/>
      <c r="H148" s="57"/>
      <c r="J148" s="57"/>
      <c r="L148" s="57"/>
      <c r="N148" s="57"/>
      <c r="P148" s="57"/>
      <c r="R148" s="57"/>
      <c r="Z148" s="57"/>
      <c r="AB148" s="57"/>
      <c r="AD148" s="57"/>
      <c r="AF148" s="57"/>
      <c r="AH148" s="57"/>
      <c r="BE148" s="11"/>
      <c r="BF148" s="11"/>
      <c r="BG148" s="11"/>
      <c r="BH148" s="11"/>
      <c r="BI148" s="11"/>
      <c r="BJ148" s="11"/>
      <c r="BK148" s="11"/>
      <c r="BL148" s="11"/>
      <c r="BM148" s="11"/>
      <c r="BN148" s="11"/>
      <c r="BO148" s="11"/>
      <c r="BP148" s="11"/>
    </row>
    <row r="149" s="48" customFormat="1" ht="20.1" customHeight="1" spans="2:68">
      <c r="B149" s="57"/>
      <c r="D149" s="57"/>
      <c r="F149" s="57"/>
      <c r="H149" s="57"/>
      <c r="J149" s="57"/>
      <c r="L149" s="57"/>
      <c r="N149" s="57"/>
      <c r="P149" s="57"/>
      <c r="R149" s="57"/>
      <c r="Z149" s="57"/>
      <c r="AB149" s="57"/>
      <c r="AD149" s="57"/>
      <c r="AF149" s="57"/>
      <c r="AH149" s="57"/>
      <c r="BE149" s="11"/>
      <c r="BF149" s="11"/>
      <c r="BG149" s="11"/>
      <c r="BH149" s="11"/>
      <c r="BI149" s="11"/>
      <c r="BJ149" s="11"/>
      <c r="BK149" s="11"/>
      <c r="BL149" s="11"/>
      <c r="BM149" s="11"/>
      <c r="BN149" s="11"/>
      <c r="BO149" s="11"/>
      <c r="BP149" s="11"/>
    </row>
    <row r="150" s="48" customFormat="1" ht="20.1" customHeight="1" spans="2:68">
      <c r="B150" s="57"/>
      <c r="D150" s="57"/>
      <c r="F150" s="57"/>
      <c r="H150" s="57"/>
      <c r="J150" s="57"/>
      <c r="L150" s="57"/>
      <c r="N150" s="57"/>
      <c r="P150" s="57"/>
      <c r="R150" s="57"/>
      <c r="Z150" s="57"/>
      <c r="AB150" s="57"/>
      <c r="AD150" s="57"/>
      <c r="AF150" s="57"/>
      <c r="AH150" s="57"/>
      <c r="BE150" s="11"/>
      <c r="BF150" s="11"/>
      <c r="BG150" s="11"/>
      <c r="BH150" s="11"/>
      <c r="BI150" s="11"/>
      <c r="BJ150" s="11"/>
      <c r="BK150" s="11"/>
      <c r="BL150" s="11"/>
      <c r="BM150" s="11"/>
      <c r="BN150" s="11"/>
      <c r="BO150" s="11"/>
      <c r="BP150" s="11"/>
    </row>
    <row r="151" s="48" customFormat="1" ht="20.1" customHeight="1" spans="2:68">
      <c r="B151" s="57"/>
      <c r="D151" s="57"/>
      <c r="F151" s="57"/>
      <c r="H151" s="57"/>
      <c r="J151" s="57"/>
      <c r="L151" s="57"/>
      <c r="N151" s="57"/>
      <c r="P151" s="57"/>
      <c r="R151" s="57"/>
      <c r="Z151" s="57"/>
      <c r="AB151" s="57"/>
      <c r="AD151" s="57"/>
      <c r="AF151" s="57"/>
      <c r="AH151" s="57"/>
      <c r="BE151" s="11"/>
      <c r="BF151" s="11"/>
      <c r="BG151" s="11"/>
      <c r="BH151" s="11"/>
      <c r="BI151" s="11"/>
      <c r="BJ151" s="11"/>
      <c r="BK151" s="11"/>
      <c r="BL151" s="11"/>
      <c r="BM151" s="11"/>
      <c r="BN151" s="11"/>
      <c r="BO151" s="11"/>
      <c r="BP151" s="11"/>
    </row>
    <row r="152" s="48" customFormat="1" ht="20.1" customHeight="1" spans="2:68">
      <c r="B152" s="57"/>
      <c r="D152" s="57"/>
      <c r="F152" s="57"/>
      <c r="H152" s="57"/>
      <c r="J152" s="57"/>
      <c r="L152" s="57"/>
      <c r="N152" s="57"/>
      <c r="P152" s="57"/>
      <c r="R152" s="57"/>
      <c r="Z152" s="57"/>
      <c r="AB152" s="57"/>
      <c r="AD152" s="57"/>
      <c r="AF152" s="57"/>
      <c r="AH152" s="57"/>
      <c r="BE152" s="11"/>
      <c r="BF152" s="11"/>
      <c r="BG152" s="11"/>
      <c r="BH152" s="11"/>
      <c r="BI152" s="11"/>
      <c r="BJ152" s="11"/>
      <c r="BK152" s="11"/>
      <c r="BL152" s="11"/>
      <c r="BM152" s="11"/>
      <c r="BN152" s="11"/>
      <c r="BO152" s="11"/>
      <c r="BP152" s="11"/>
    </row>
    <row r="153" s="48" customFormat="1" ht="20.1" customHeight="1" spans="2:68">
      <c r="B153" s="57"/>
      <c r="D153" s="57"/>
      <c r="F153" s="57"/>
      <c r="H153" s="57"/>
      <c r="J153" s="57"/>
      <c r="L153" s="57"/>
      <c r="N153" s="57"/>
      <c r="P153" s="57"/>
      <c r="R153" s="57"/>
      <c r="Z153" s="57"/>
      <c r="AB153" s="57"/>
      <c r="AD153" s="57"/>
      <c r="AF153" s="57"/>
      <c r="AH153" s="57"/>
      <c r="BE153" s="11"/>
      <c r="BF153" s="11"/>
      <c r="BG153" s="11"/>
      <c r="BH153" s="11"/>
      <c r="BI153" s="11"/>
      <c r="BJ153" s="11"/>
      <c r="BK153" s="11"/>
      <c r="BL153" s="11"/>
      <c r="BM153" s="11"/>
      <c r="BN153" s="11"/>
      <c r="BO153" s="11"/>
      <c r="BP153" s="11"/>
    </row>
    <row r="154" s="48" customFormat="1" ht="20.1" customHeight="1" spans="2:68">
      <c r="B154" s="57"/>
      <c r="D154" s="57"/>
      <c r="F154" s="57"/>
      <c r="H154" s="57"/>
      <c r="J154" s="57"/>
      <c r="L154" s="57"/>
      <c r="N154" s="57"/>
      <c r="P154" s="57"/>
      <c r="R154" s="57"/>
      <c r="Z154" s="57"/>
      <c r="AB154" s="57"/>
      <c r="AD154" s="57"/>
      <c r="AF154" s="57"/>
      <c r="AH154" s="57"/>
      <c r="BE154" s="11"/>
      <c r="BF154" s="11"/>
      <c r="BG154" s="11"/>
      <c r="BH154" s="11"/>
      <c r="BI154" s="11"/>
      <c r="BJ154" s="11"/>
      <c r="BK154" s="11"/>
      <c r="BL154" s="11"/>
      <c r="BM154" s="11"/>
      <c r="BN154" s="11"/>
      <c r="BO154" s="11"/>
      <c r="BP154" s="11"/>
    </row>
    <row r="155" s="48" customFormat="1" ht="20.1" customHeight="1" spans="2:68">
      <c r="B155" s="57"/>
      <c r="D155" s="57"/>
      <c r="F155" s="57"/>
      <c r="H155" s="57"/>
      <c r="J155" s="57"/>
      <c r="L155" s="57"/>
      <c r="N155" s="57"/>
      <c r="P155" s="57"/>
      <c r="R155" s="57"/>
      <c r="Z155" s="57"/>
      <c r="AB155" s="57"/>
      <c r="AD155" s="57"/>
      <c r="AF155" s="57"/>
      <c r="AH155" s="57"/>
      <c r="BE155" s="11"/>
      <c r="BF155" s="11"/>
      <c r="BG155" s="11"/>
      <c r="BH155" s="11"/>
      <c r="BI155" s="11"/>
      <c r="BJ155" s="11"/>
      <c r="BK155" s="11"/>
      <c r="BL155" s="11"/>
      <c r="BM155" s="11"/>
      <c r="BN155" s="11"/>
      <c r="BO155" s="11"/>
      <c r="BP155" s="11"/>
    </row>
    <row r="156" s="48" customFormat="1" ht="20.1" customHeight="1" spans="2:68">
      <c r="B156" s="57"/>
      <c r="D156" s="57"/>
      <c r="F156" s="57"/>
      <c r="H156" s="57"/>
      <c r="J156" s="57"/>
      <c r="L156" s="57"/>
      <c r="N156" s="57"/>
      <c r="P156" s="57"/>
      <c r="R156" s="57"/>
      <c r="Z156" s="57"/>
      <c r="AB156" s="57"/>
      <c r="AD156" s="57"/>
      <c r="AF156" s="57"/>
      <c r="AH156" s="57"/>
      <c r="BE156" s="11"/>
      <c r="BF156" s="11"/>
      <c r="BG156" s="11"/>
      <c r="BH156" s="11"/>
      <c r="BI156" s="11"/>
      <c r="BJ156" s="11"/>
      <c r="BK156" s="11"/>
      <c r="BL156" s="11"/>
      <c r="BM156" s="11"/>
      <c r="BN156" s="11"/>
      <c r="BO156" s="11"/>
      <c r="BP156" s="11"/>
    </row>
    <row r="157" s="48" customFormat="1" ht="20.1" customHeight="1" spans="2:68">
      <c r="B157" s="57"/>
      <c r="D157" s="57"/>
      <c r="F157" s="57"/>
      <c r="H157" s="57"/>
      <c r="J157" s="57"/>
      <c r="L157" s="57"/>
      <c r="N157" s="57"/>
      <c r="P157" s="57"/>
      <c r="R157" s="57"/>
      <c r="Z157" s="57"/>
      <c r="AB157" s="57"/>
      <c r="AD157" s="57"/>
      <c r="AF157" s="57"/>
      <c r="AH157" s="57"/>
      <c r="BE157" s="11"/>
      <c r="BF157" s="11"/>
      <c r="BG157" s="11"/>
      <c r="BH157" s="11"/>
      <c r="BI157" s="11"/>
      <c r="BJ157" s="11"/>
      <c r="BK157" s="11"/>
      <c r="BL157" s="11"/>
      <c r="BM157" s="11"/>
      <c r="BN157" s="11"/>
      <c r="BO157" s="11"/>
      <c r="BP157" s="11"/>
    </row>
    <row r="158" s="48" customFormat="1" ht="20.1" customHeight="1" spans="2:68">
      <c r="B158" s="57"/>
      <c r="D158" s="57"/>
      <c r="F158" s="57"/>
      <c r="H158" s="57"/>
      <c r="J158" s="57"/>
      <c r="L158" s="57"/>
      <c r="N158" s="57"/>
      <c r="P158" s="57"/>
      <c r="R158" s="57"/>
      <c r="Z158" s="57"/>
      <c r="AB158" s="57"/>
      <c r="AD158" s="57"/>
      <c r="AF158" s="57"/>
      <c r="AH158" s="57"/>
      <c r="BE158" s="11"/>
      <c r="BF158" s="11"/>
      <c r="BG158" s="11"/>
      <c r="BH158" s="11"/>
      <c r="BI158" s="11"/>
      <c r="BJ158" s="11"/>
      <c r="BK158" s="11"/>
      <c r="BL158" s="11"/>
      <c r="BM158" s="11"/>
      <c r="BN158" s="11"/>
      <c r="BO158" s="11"/>
      <c r="BP158" s="11"/>
    </row>
    <row r="159" s="48" customFormat="1" ht="20.1" customHeight="1" spans="2:68">
      <c r="B159" s="57"/>
      <c r="D159" s="57"/>
      <c r="F159" s="57"/>
      <c r="H159" s="57"/>
      <c r="J159" s="57"/>
      <c r="L159" s="57"/>
      <c r="N159" s="57"/>
      <c r="P159" s="57"/>
      <c r="R159" s="57"/>
      <c r="Z159" s="57"/>
      <c r="AB159" s="57"/>
      <c r="AD159" s="57"/>
      <c r="AF159" s="57"/>
      <c r="AH159" s="57"/>
      <c r="BE159" s="11"/>
      <c r="BF159" s="11"/>
      <c r="BG159" s="11"/>
      <c r="BH159" s="11"/>
      <c r="BI159" s="11"/>
      <c r="BJ159" s="11"/>
      <c r="BK159" s="11"/>
      <c r="BL159" s="11"/>
      <c r="BM159" s="11"/>
      <c r="BN159" s="11"/>
      <c r="BO159" s="11"/>
      <c r="BP159" s="11"/>
    </row>
    <row r="160" s="48" customFormat="1" ht="20.1" customHeight="1" spans="2:68">
      <c r="B160" s="57"/>
      <c r="D160" s="57"/>
      <c r="F160" s="57"/>
      <c r="H160" s="57"/>
      <c r="J160" s="57"/>
      <c r="L160" s="57"/>
      <c r="N160" s="57"/>
      <c r="P160" s="57"/>
      <c r="R160" s="57"/>
      <c r="Z160" s="57"/>
      <c r="AB160" s="57"/>
      <c r="AD160" s="57"/>
      <c r="AF160" s="57"/>
      <c r="AH160" s="57"/>
      <c r="BE160" s="11"/>
      <c r="BF160" s="11"/>
      <c r="BG160" s="11"/>
      <c r="BH160" s="11"/>
      <c r="BI160" s="11"/>
      <c r="BJ160" s="11"/>
      <c r="BK160" s="11"/>
      <c r="BL160" s="11"/>
      <c r="BM160" s="11"/>
      <c r="BN160" s="11"/>
      <c r="BO160" s="11"/>
      <c r="BP160" s="11"/>
    </row>
    <row r="161" s="48" customFormat="1" ht="20.1" customHeight="1" spans="2:68">
      <c r="B161" s="57"/>
      <c r="D161" s="57"/>
      <c r="F161" s="57"/>
      <c r="H161" s="57"/>
      <c r="J161" s="57"/>
      <c r="L161" s="57"/>
      <c r="N161" s="57"/>
      <c r="P161" s="57"/>
      <c r="R161" s="57"/>
      <c r="Z161" s="57"/>
      <c r="AB161" s="57"/>
      <c r="AD161" s="57"/>
      <c r="AF161" s="57"/>
      <c r="AH161" s="57"/>
      <c r="BE161" s="11"/>
      <c r="BF161" s="11"/>
      <c r="BG161" s="11"/>
      <c r="BH161" s="11"/>
      <c r="BI161" s="11"/>
      <c r="BJ161" s="11"/>
      <c r="BK161" s="11"/>
      <c r="BL161" s="11"/>
      <c r="BM161" s="11"/>
      <c r="BN161" s="11"/>
      <c r="BO161" s="11"/>
      <c r="BP161" s="11"/>
    </row>
    <row r="162" s="48" customFormat="1" ht="20.1" customHeight="1" spans="2:68">
      <c r="B162" s="57"/>
      <c r="D162" s="57"/>
      <c r="F162" s="57"/>
      <c r="H162" s="57"/>
      <c r="J162" s="57"/>
      <c r="L162" s="57"/>
      <c r="N162" s="57"/>
      <c r="P162" s="57"/>
      <c r="R162" s="57"/>
      <c r="Z162" s="57"/>
      <c r="AB162" s="57"/>
      <c r="AD162" s="57"/>
      <c r="AF162" s="57"/>
      <c r="AH162" s="57"/>
      <c r="BE162" s="11"/>
      <c r="BF162" s="11"/>
      <c r="BG162" s="11"/>
      <c r="BH162" s="11"/>
      <c r="BI162" s="11"/>
      <c r="BJ162" s="11"/>
      <c r="BK162" s="11"/>
      <c r="BL162" s="11"/>
      <c r="BM162" s="11"/>
      <c r="BN162" s="11"/>
      <c r="BO162" s="11"/>
      <c r="BP162" s="11"/>
    </row>
    <row r="163" s="48" customFormat="1" ht="20.1" customHeight="1" spans="2:68">
      <c r="B163" s="57"/>
      <c r="D163" s="57"/>
      <c r="F163" s="57"/>
      <c r="H163" s="57"/>
      <c r="J163" s="57"/>
      <c r="L163" s="57"/>
      <c r="N163" s="57"/>
      <c r="P163" s="57"/>
      <c r="R163" s="57"/>
      <c r="Z163" s="57"/>
      <c r="AB163" s="57"/>
      <c r="AD163" s="57"/>
      <c r="AF163" s="57"/>
      <c r="AH163" s="57"/>
      <c r="BE163" s="11"/>
      <c r="BF163" s="11"/>
      <c r="BG163" s="11"/>
      <c r="BH163" s="11"/>
      <c r="BI163" s="11"/>
      <c r="BJ163" s="11"/>
      <c r="BK163" s="11"/>
      <c r="BL163" s="11"/>
      <c r="BM163" s="11"/>
      <c r="BN163" s="11"/>
      <c r="BO163" s="11"/>
      <c r="BP163" s="11"/>
    </row>
    <row r="164" s="48" customFormat="1" ht="20.1" customHeight="1" spans="2:68">
      <c r="B164" s="57"/>
      <c r="D164" s="57"/>
      <c r="F164" s="57"/>
      <c r="H164" s="57"/>
      <c r="J164" s="57"/>
      <c r="L164" s="57"/>
      <c r="N164" s="57"/>
      <c r="P164" s="57"/>
      <c r="R164" s="57"/>
      <c r="Z164" s="57"/>
      <c r="AB164" s="57"/>
      <c r="AD164" s="57"/>
      <c r="AF164" s="57"/>
      <c r="AH164" s="57"/>
      <c r="BE164" s="11"/>
      <c r="BF164" s="11"/>
      <c r="BG164" s="11"/>
      <c r="BH164" s="11"/>
      <c r="BI164" s="11"/>
      <c r="BJ164" s="11"/>
      <c r="BK164" s="11"/>
      <c r="BL164" s="11"/>
      <c r="BM164" s="11"/>
      <c r="BN164" s="11"/>
      <c r="BO164" s="11"/>
      <c r="BP164" s="11"/>
    </row>
    <row r="165" s="48" customFormat="1" ht="20.1" customHeight="1" spans="2:68">
      <c r="B165" s="57"/>
      <c r="D165" s="57"/>
      <c r="F165" s="57"/>
      <c r="H165" s="57"/>
      <c r="J165" s="57"/>
      <c r="L165" s="57"/>
      <c r="N165" s="57"/>
      <c r="P165" s="57"/>
      <c r="R165" s="57"/>
      <c r="Z165" s="57"/>
      <c r="AB165" s="57"/>
      <c r="AD165" s="57"/>
      <c r="AF165" s="57"/>
      <c r="AH165" s="57"/>
      <c r="BE165" s="11"/>
      <c r="BF165" s="11"/>
      <c r="BG165" s="11"/>
      <c r="BH165" s="11"/>
      <c r="BI165" s="11"/>
      <c r="BJ165" s="11"/>
      <c r="BK165" s="11"/>
      <c r="BL165" s="11"/>
      <c r="BM165" s="11"/>
      <c r="BN165" s="11"/>
      <c r="BO165" s="11"/>
      <c r="BP165" s="11"/>
    </row>
    <row r="166" s="48" customFormat="1" ht="20.1" customHeight="1" spans="2:68">
      <c r="B166" s="57"/>
      <c r="D166" s="57"/>
      <c r="F166" s="57"/>
      <c r="H166" s="57"/>
      <c r="J166" s="57"/>
      <c r="L166" s="57"/>
      <c r="N166" s="57"/>
      <c r="P166" s="57"/>
      <c r="R166" s="57"/>
      <c r="Z166" s="57"/>
      <c r="AB166" s="57"/>
      <c r="AD166" s="57"/>
      <c r="AF166" s="57"/>
      <c r="AH166" s="57"/>
      <c r="BE166" s="11"/>
      <c r="BF166" s="11"/>
      <c r="BG166" s="11"/>
      <c r="BH166" s="11"/>
      <c r="BI166" s="11"/>
      <c r="BJ166" s="11"/>
      <c r="BK166" s="11"/>
      <c r="BL166" s="11"/>
      <c r="BM166" s="11"/>
      <c r="BN166" s="11"/>
      <c r="BO166" s="11"/>
      <c r="BP166" s="11"/>
    </row>
    <row r="167" s="48" customFormat="1" ht="20.1" customHeight="1" spans="2:68">
      <c r="B167" s="57"/>
      <c r="D167" s="57"/>
      <c r="F167" s="57"/>
      <c r="H167" s="57"/>
      <c r="J167" s="57"/>
      <c r="L167" s="57"/>
      <c r="N167" s="57"/>
      <c r="P167" s="57"/>
      <c r="R167" s="57"/>
      <c r="Z167" s="57"/>
      <c r="AB167" s="57"/>
      <c r="AD167" s="57"/>
      <c r="AF167" s="57"/>
      <c r="AH167" s="57"/>
      <c r="BE167" s="11"/>
      <c r="BF167" s="11"/>
      <c r="BG167" s="11"/>
      <c r="BH167" s="11"/>
      <c r="BI167" s="11"/>
      <c r="BJ167" s="11"/>
      <c r="BK167" s="11"/>
      <c r="BL167" s="11"/>
      <c r="BM167" s="11"/>
      <c r="BN167" s="11"/>
      <c r="BO167" s="11"/>
      <c r="BP167" s="11"/>
    </row>
    <row r="168" s="48" customFormat="1" ht="20.1" customHeight="1" spans="2:68">
      <c r="B168" s="57"/>
      <c r="D168" s="57"/>
      <c r="F168" s="57"/>
      <c r="H168" s="57"/>
      <c r="J168" s="57"/>
      <c r="L168" s="57"/>
      <c r="N168" s="57"/>
      <c r="P168" s="57"/>
      <c r="R168" s="57"/>
      <c r="Z168" s="57"/>
      <c r="AB168" s="57"/>
      <c r="AD168" s="57"/>
      <c r="AF168" s="57"/>
      <c r="AH168" s="57"/>
      <c r="BE168" s="11"/>
      <c r="BF168" s="11"/>
      <c r="BG168" s="11"/>
      <c r="BH168" s="11"/>
      <c r="BI168" s="11"/>
      <c r="BJ168" s="11"/>
      <c r="BK168" s="11"/>
      <c r="BL168" s="11"/>
      <c r="BM168" s="11"/>
      <c r="BN168" s="11"/>
      <c r="BO168" s="11"/>
      <c r="BP168" s="11"/>
    </row>
    <row r="169" s="48" customFormat="1" ht="20.1" customHeight="1" spans="2:68">
      <c r="B169" s="57"/>
      <c r="D169" s="57"/>
      <c r="F169" s="57"/>
      <c r="H169" s="57"/>
      <c r="J169" s="57"/>
      <c r="L169" s="57"/>
      <c r="N169" s="57"/>
      <c r="P169" s="57"/>
      <c r="R169" s="57"/>
      <c r="Z169" s="57"/>
      <c r="AB169" s="57"/>
      <c r="AD169" s="57"/>
      <c r="AF169" s="57"/>
      <c r="AH169" s="57"/>
      <c r="BE169" s="11"/>
      <c r="BF169" s="11"/>
      <c r="BG169" s="11"/>
      <c r="BH169" s="11"/>
      <c r="BI169" s="11"/>
      <c r="BJ169" s="11"/>
      <c r="BK169" s="11"/>
      <c r="BL169" s="11"/>
      <c r="BM169" s="11"/>
      <c r="BN169" s="11"/>
      <c r="BO169" s="11"/>
      <c r="BP169" s="11"/>
    </row>
    <row r="170" s="48" customFormat="1" ht="20.1" customHeight="1" spans="2:68">
      <c r="B170" s="57"/>
      <c r="D170" s="57"/>
      <c r="F170" s="57"/>
      <c r="H170" s="57"/>
      <c r="J170" s="57"/>
      <c r="L170" s="57"/>
      <c r="N170" s="57"/>
      <c r="P170" s="57"/>
      <c r="R170" s="57"/>
      <c r="Z170" s="57"/>
      <c r="AB170" s="57"/>
      <c r="AD170" s="57"/>
      <c r="AF170" s="57"/>
      <c r="AH170" s="57"/>
      <c r="BE170" s="11"/>
      <c r="BF170" s="11"/>
      <c r="BG170" s="11"/>
      <c r="BH170" s="11"/>
      <c r="BI170" s="11"/>
      <c r="BJ170" s="11"/>
      <c r="BK170" s="11"/>
      <c r="BL170" s="11"/>
      <c r="BM170" s="11"/>
      <c r="BN170" s="11"/>
      <c r="BO170" s="11"/>
      <c r="BP170" s="11"/>
    </row>
    <row r="171" s="48" customFormat="1" ht="20.1" customHeight="1" spans="2:68">
      <c r="B171" s="57"/>
      <c r="D171" s="57"/>
      <c r="F171" s="57"/>
      <c r="H171" s="57"/>
      <c r="J171" s="57"/>
      <c r="L171" s="57"/>
      <c r="N171" s="57"/>
      <c r="P171" s="57"/>
      <c r="R171" s="57"/>
      <c r="Z171" s="57"/>
      <c r="AB171" s="57"/>
      <c r="AD171" s="57"/>
      <c r="AF171" s="57"/>
      <c r="AH171" s="57"/>
      <c r="BE171" s="11"/>
      <c r="BF171" s="11"/>
      <c r="BG171" s="11"/>
      <c r="BH171" s="11"/>
      <c r="BI171" s="11"/>
      <c r="BJ171" s="11"/>
      <c r="BK171" s="11"/>
      <c r="BL171" s="11"/>
      <c r="BM171" s="11"/>
      <c r="BN171" s="11"/>
      <c r="BO171" s="11"/>
      <c r="BP171" s="11"/>
    </row>
    <row r="172" s="48" customFormat="1" ht="20.1" customHeight="1" spans="2:68">
      <c r="B172" s="57"/>
      <c r="D172" s="57"/>
      <c r="F172" s="57"/>
      <c r="H172" s="57"/>
      <c r="J172" s="57"/>
      <c r="L172" s="57"/>
      <c r="N172" s="57"/>
      <c r="P172" s="57"/>
      <c r="R172" s="57"/>
      <c r="Z172" s="57"/>
      <c r="AB172" s="57"/>
      <c r="AD172" s="57"/>
      <c r="AF172" s="57"/>
      <c r="AH172" s="57"/>
      <c r="BE172" s="11"/>
      <c r="BF172" s="11"/>
      <c r="BG172" s="11"/>
      <c r="BH172" s="11"/>
      <c r="BI172" s="11"/>
      <c r="BJ172" s="11"/>
      <c r="BK172" s="11"/>
      <c r="BL172" s="11"/>
      <c r="BM172" s="11"/>
      <c r="BN172" s="11"/>
      <c r="BO172" s="11"/>
      <c r="BP172" s="11"/>
    </row>
    <row r="173" s="48" customFormat="1" ht="20.1" customHeight="1" spans="2:68">
      <c r="B173" s="57"/>
      <c r="D173" s="57"/>
      <c r="F173" s="57"/>
      <c r="H173" s="57"/>
      <c r="J173" s="57"/>
      <c r="L173" s="57"/>
      <c r="N173" s="57"/>
      <c r="P173" s="57"/>
      <c r="R173" s="57"/>
      <c r="Z173" s="57"/>
      <c r="AB173" s="57"/>
      <c r="AD173" s="57"/>
      <c r="AF173" s="57"/>
      <c r="AH173" s="57"/>
      <c r="BE173" s="11"/>
      <c r="BF173" s="11"/>
      <c r="BG173" s="11"/>
      <c r="BH173" s="11"/>
      <c r="BI173" s="11"/>
      <c r="BJ173" s="11"/>
      <c r="BK173" s="11"/>
      <c r="BL173" s="11"/>
      <c r="BM173" s="11"/>
      <c r="BN173" s="11"/>
      <c r="BO173" s="11"/>
      <c r="BP173" s="11"/>
    </row>
    <row r="174" s="48" customFormat="1" ht="20.1" customHeight="1" spans="2:68">
      <c r="B174" s="57"/>
      <c r="D174" s="57"/>
      <c r="F174" s="57"/>
      <c r="H174" s="57"/>
      <c r="J174" s="57"/>
      <c r="L174" s="57"/>
      <c r="N174" s="57"/>
      <c r="P174" s="57"/>
      <c r="R174" s="57"/>
      <c r="Z174" s="57"/>
      <c r="AB174" s="57"/>
      <c r="AD174" s="57"/>
      <c r="AF174" s="57"/>
      <c r="AH174" s="57"/>
      <c r="BE174" s="11"/>
      <c r="BF174" s="11"/>
      <c r="BG174" s="11"/>
      <c r="BH174" s="11"/>
      <c r="BI174" s="11"/>
      <c r="BJ174" s="11"/>
      <c r="BK174" s="11"/>
      <c r="BL174" s="11"/>
      <c r="BM174" s="11"/>
      <c r="BN174" s="11"/>
      <c r="BO174" s="11"/>
      <c r="BP174" s="11"/>
    </row>
    <row r="175" s="48" customFormat="1" ht="20.1" customHeight="1" spans="2:68">
      <c r="B175" s="57"/>
      <c r="D175" s="57"/>
      <c r="F175" s="57"/>
      <c r="H175" s="57"/>
      <c r="J175" s="57"/>
      <c r="L175" s="57"/>
      <c r="N175" s="57"/>
      <c r="P175" s="57"/>
      <c r="R175" s="57"/>
      <c r="Z175" s="57"/>
      <c r="AB175" s="57"/>
      <c r="AD175" s="57"/>
      <c r="AF175" s="57"/>
      <c r="AH175" s="57"/>
      <c r="BE175" s="11"/>
      <c r="BF175" s="11"/>
      <c r="BG175" s="11"/>
      <c r="BH175" s="11"/>
      <c r="BI175" s="11"/>
      <c r="BJ175" s="11"/>
      <c r="BK175" s="11"/>
      <c r="BL175" s="11"/>
      <c r="BM175" s="11"/>
      <c r="BN175" s="11"/>
      <c r="BO175" s="11"/>
      <c r="BP175" s="11"/>
    </row>
    <row r="176" s="48" customFormat="1" ht="20.1" customHeight="1" spans="2:68">
      <c r="B176" s="57"/>
      <c r="D176" s="57"/>
      <c r="F176" s="57"/>
      <c r="H176" s="57"/>
      <c r="J176" s="57"/>
      <c r="L176" s="57"/>
      <c r="N176" s="57"/>
      <c r="P176" s="57"/>
      <c r="R176" s="57"/>
      <c r="Z176" s="57"/>
      <c r="AB176" s="57"/>
      <c r="AD176" s="57"/>
      <c r="AF176" s="57"/>
      <c r="AH176" s="57"/>
      <c r="BE176" s="11"/>
      <c r="BF176" s="11"/>
      <c r="BG176" s="11"/>
      <c r="BH176" s="11"/>
      <c r="BI176" s="11"/>
      <c r="BJ176" s="11"/>
      <c r="BK176" s="11"/>
      <c r="BL176" s="11"/>
      <c r="BM176" s="11"/>
      <c r="BN176" s="11"/>
      <c r="BO176" s="11"/>
      <c r="BP176" s="11"/>
    </row>
    <row r="177" s="48" customFormat="1" ht="20.1" customHeight="1" spans="2:68">
      <c r="B177" s="57"/>
      <c r="D177" s="57"/>
      <c r="F177" s="57"/>
      <c r="H177" s="57"/>
      <c r="J177" s="57"/>
      <c r="L177" s="57"/>
      <c r="N177" s="57"/>
      <c r="P177" s="57"/>
      <c r="R177" s="57"/>
      <c r="Z177" s="57"/>
      <c r="AB177" s="57"/>
      <c r="AD177" s="57"/>
      <c r="AF177" s="57"/>
      <c r="AH177" s="57"/>
      <c r="BE177" s="11"/>
      <c r="BF177" s="11"/>
      <c r="BG177" s="11"/>
      <c r="BH177" s="11"/>
      <c r="BI177" s="11"/>
      <c r="BJ177" s="11"/>
      <c r="BK177" s="11"/>
      <c r="BL177" s="11"/>
      <c r="BM177" s="11"/>
      <c r="BN177" s="11"/>
      <c r="BO177" s="11"/>
      <c r="BP177" s="11"/>
    </row>
    <row r="178" s="48" customFormat="1" ht="20.1" customHeight="1" spans="2:68">
      <c r="B178" s="57"/>
      <c r="D178" s="57"/>
      <c r="F178" s="57"/>
      <c r="H178" s="57"/>
      <c r="J178" s="57"/>
      <c r="L178" s="57"/>
      <c r="N178" s="57"/>
      <c r="P178" s="57"/>
      <c r="R178" s="57"/>
      <c r="Z178" s="57"/>
      <c r="AB178" s="57"/>
      <c r="AD178" s="57"/>
      <c r="AF178" s="57"/>
      <c r="AH178" s="57"/>
      <c r="BE178" s="11"/>
      <c r="BF178" s="11"/>
      <c r="BG178" s="11"/>
      <c r="BH178" s="11"/>
      <c r="BI178" s="11"/>
      <c r="BJ178" s="11"/>
      <c r="BK178" s="11"/>
      <c r="BL178" s="11"/>
      <c r="BM178" s="11"/>
      <c r="BN178" s="11"/>
      <c r="BO178" s="11"/>
      <c r="BP178" s="11"/>
    </row>
    <row r="179" s="48" customFormat="1" ht="20.1" customHeight="1" spans="2:68">
      <c r="B179" s="57"/>
      <c r="D179" s="57"/>
      <c r="F179" s="57"/>
      <c r="H179" s="57"/>
      <c r="J179" s="57"/>
      <c r="L179" s="57"/>
      <c r="N179" s="57"/>
      <c r="P179" s="57"/>
      <c r="R179" s="57"/>
      <c r="Z179" s="57"/>
      <c r="AB179" s="57"/>
      <c r="AD179" s="57"/>
      <c r="AF179" s="57"/>
      <c r="AH179" s="57"/>
      <c r="BE179" s="11"/>
      <c r="BF179" s="11"/>
      <c r="BG179" s="11"/>
      <c r="BH179" s="11"/>
      <c r="BI179" s="11"/>
      <c r="BJ179" s="11"/>
      <c r="BK179" s="11"/>
      <c r="BL179" s="11"/>
      <c r="BM179" s="11"/>
      <c r="BN179" s="11"/>
      <c r="BO179" s="11"/>
      <c r="BP179" s="11"/>
    </row>
    <row r="180" s="48" customFormat="1" ht="20.1" customHeight="1" spans="2:68">
      <c r="B180" s="57"/>
      <c r="D180" s="57"/>
      <c r="F180" s="57"/>
      <c r="H180" s="57"/>
      <c r="J180" s="57"/>
      <c r="L180" s="57"/>
      <c r="N180" s="57"/>
      <c r="P180" s="57"/>
      <c r="R180" s="57"/>
      <c r="Z180" s="57"/>
      <c r="AB180" s="57"/>
      <c r="AD180" s="57"/>
      <c r="AF180" s="57"/>
      <c r="AH180" s="57"/>
      <c r="BE180" s="11"/>
      <c r="BF180" s="11"/>
      <c r="BG180" s="11"/>
      <c r="BH180" s="11"/>
      <c r="BI180" s="11"/>
      <c r="BJ180" s="11"/>
      <c r="BK180" s="11"/>
      <c r="BL180" s="11"/>
      <c r="BM180" s="11"/>
      <c r="BN180" s="11"/>
      <c r="BO180" s="11"/>
      <c r="BP180" s="11"/>
    </row>
    <row r="181" s="48" customFormat="1" ht="20.1" customHeight="1" spans="2:68">
      <c r="B181" s="57"/>
      <c r="D181" s="57"/>
      <c r="F181" s="57"/>
      <c r="H181" s="57"/>
      <c r="J181" s="57"/>
      <c r="L181" s="57"/>
      <c r="N181" s="57"/>
      <c r="P181" s="57"/>
      <c r="R181" s="57"/>
      <c r="Z181" s="57"/>
      <c r="AB181" s="57"/>
      <c r="AD181" s="57"/>
      <c r="AF181" s="57"/>
      <c r="AH181" s="57"/>
      <c r="BE181" s="11"/>
      <c r="BF181" s="11"/>
      <c r="BG181" s="11"/>
      <c r="BH181" s="11"/>
      <c r="BI181" s="11"/>
      <c r="BJ181" s="11"/>
      <c r="BK181" s="11"/>
      <c r="BL181" s="11"/>
      <c r="BM181" s="11"/>
      <c r="BN181" s="11"/>
      <c r="BO181" s="11"/>
      <c r="BP181" s="11"/>
    </row>
    <row r="182" s="48" customFormat="1" ht="20.1" customHeight="1" spans="2:68">
      <c r="B182" s="57"/>
      <c r="D182" s="57"/>
      <c r="F182" s="57"/>
      <c r="H182" s="57"/>
      <c r="J182" s="57"/>
      <c r="L182" s="57"/>
      <c r="N182" s="57"/>
      <c r="P182" s="57"/>
      <c r="R182" s="57"/>
      <c r="Z182" s="57"/>
      <c r="AB182" s="57"/>
      <c r="AD182" s="57"/>
      <c r="AF182" s="57"/>
      <c r="AH182" s="57"/>
      <c r="BE182" s="11"/>
      <c r="BF182" s="11"/>
      <c r="BG182" s="11"/>
      <c r="BH182" s="11"/>
      <c r="BI182" s="11"/>
      <c r="BJ182" s="11"/>
      <c r="BK182" s="11"/>
      <c r="BL182" s="11"/>
      <c r="BM182" s="11"/>
      <c r="BN182" s="11"/>
      <c r="BO182" s="11"/>
      <c r="BP182" s="11"/>
    </row>
    <row r="183" s="48" customFormat="1" ht="20.1" customHeight="1" spans="2:68">
      <c r="B183" s="57"/>
      <c r="D183" s="57"/>
      <c r="F183" s="57"/>
      <c r="H183" s="57"/>
      <c r="J183" s="57"/>
      <c r="L183" s="57"/>
      <c r="N183" s="57"/>
      <c r="P183" s="57"/>
      <c r="R183" s="57"/>
      <c r="Z183" s="57"/>
      <c r="AB183" s="57"/>
      <c r="AD183" s="57"/>
      <c r="AF183" s="57"/>
      <c r="AH183" s="57"/>
      <c r="BE183" s="11"/>
      <c r="BF183" s="11"/>
      <c r="BG183" s="11"/>
      <c r="BH183" s="11"/>
      <c r="BI183" s="11"/>
      <c r="BJ183" s="11"/>
      <c r="BK183" s="11"/>
      <c r="BL183" s="11"/>
      <c r="BM183" s="11"/>
      <c r="BN183" s="11"/>
      <c r="BO183" s="11"/>
      <c r="BP183" s="11"/>
    </row>
    <row r="184" s="48" customFormat="1" ht="20.1" customHeight="1" spans="2:68">
      <c r="B184" s="57"/>
      <c r="D184" s="57"/>
      <c r="F184" s="57"/>
      <c r="H184" s="57"/>
      <c r="J184" s="57"/>
      <c r="L184" s="57"/>
      <c r="N184" s="57"/>
      <c r="P184" s="57"/>
      <c r="R184" s="57"/>
      <c r="Z184" s="57"/>
      <c r="AB184" s="57"/>
      <c r="AD184" s="57"/>
      <c r="AF184" s="57"/>
      <c r="AH184" s="57"/>
      <c r="BE184" s="11"/>
      <c r="BF184" s="11"/>
      <c r="BG184" s="11"/>
      <c r="BH184" s="11"/>
      <c r="BI184" s="11"/>
      <c r="BJ184" s="11"/>
      <c r="BK184" s="11"/>
      <c r="BL184" s="11"/>
      <c r="BM184" s="11"/>
      <c r="BN184" s="11"/>
      <c r="BO184" s="11"/>
      <c r="BP184" s="11"/>
    </row>
    <row r="185" s="48" customFormat="1" ht="20.1" customHeight="1" spans="2:68">
      <c r="B185" s="57"/>
      <c r="D185" s="57"/>
      <c r="F185" s="57"/>
      <c r="H185" s="57"/>
      <c r="J185" s="57"/>
      <c r="L185" s="57"/>
      <c r="N185" s="57"/>
      <c r="P185" s="57"/>
      <c r="R185" s="57"/>
      <c r="Z185" s="57"/>
      <c r="AB185" s="57"/>
      <c r="AD185" s="57"/>
      <c r="AF185" s="57"/>
      <c r="AH185" s="57"/>
      <c r="BE185" s="11"/>
      <c r="BF185" s="11"/>
      <c r="BG185" s="11"/>
      <c r="BH185" s="11"/>
      <c r="BI185" s="11"/>
      <c r="BJ185" s="11"/>
      <c r="BK185" s="11"/>
      <c r="BL185" s="11"/>
      <c r="BM185" s="11"/>
      <c r="BN185" s="11"/>
      <c r="BO185" s="11"/>
      <c r="BP185" s="11"/>
    </row>
    <row r="186" s="48" customFormat="1" ht="20.1" customHeight="1" spans="2:68">
      <c r="B186" s="57"/>
      <c r="D186" s="57"/>
      <c r="F186" s="57"/>
      <c r="H186" s="57"/>
      <c r="J186" s="57"/>
      <c r="L186" s="57"/>
      <c r="N186" s="57"/>
      <c r="P186" s="57"/>
      <c r="R186" s="57"/>
      <c r="Z186" s="57"/>
      <c r="AB186" s="57"/>
      <c r="AD186" s="57"/>
      <c r="AF186" s="57"/>
      <c r="AH186" s="57"/>
      <c r="BE186" s="11"/>
      <c r="BF186" s="11"/>
      <c r="BG186" s="11"/>
      <c r="BH186" s="11"/>
      <c r="BI186" s="11"/>
      <c r="BJ186" s="11"/>
      <c r="BK186" s="11"/>
      <c r="BL186" s="11"/>
      <c r="BM186" s="11"/>
      <c r="BN186" s="11"/>
      <c r="BO186" s="11"/>
      <c r="BP186" s="11"/>
    </row>
    <row r="187" s="48" customFormat="1" ht="20.1" customHeight="1" spans="2:68">
      <c r="B187" s="57"/>
      <c r="D187" s="57"/>
      <c r="F187" s="57"/>
      <c r="H187" s="57"/>
      <c r="J187" s="57"/>
      <c r="L187" s="57"/>
      <c r="N187" s="57"/>
      <c r="P187" s="57"/>
      <c r="R187" s="57"/>
      <c r="Z187" s="57"/>
      <c r="AB187" s="57"/>
      <c r="AD187" s="57"/>
      <c r="AF187" s="57"/>
      <c r="AH187" s="57"/>
      <c r="BE187" s="11"/>
      <c r="BF187" s="11"/>
      <c r="BG187" s="11"/>
      <c r="BH187" s="11"/>
      <c r="BI187" s="11"/>
      <c r="BJ187" s="11"/>
      <c r="BK187" s="11"/>
      <c r="BL187" s="11"/>
      <c r="BM187" s="11"/>
      <c r="BN187" s="11"/>
      <c r="BO187" s="11"/>
      <c r="BP187" s="11"/>
    </row>
    <row r="188" s="48" customFormat="1" ht="20.1" customHeight="1" spans="2:68">
      <c r="B188" s="57"/>
      <c r="D188" s="57"/>
      <c r="F188" s="57"/>
      <c r="H188" s="57"/>
      <c r="J188" s="57"/>
      <c r="L188" s="57"/>
      <c r="N188" s="57"/>
      <c r="P188" s="57"/>
      <c r="R188" s="57"/>
      <c r="Z188" s="57"/>
      <c r="AB188" s="57"/>
      <c r="AD188" s="57"/>
      <c r="AF188" s="57"/>
      <c r="AH188" s="57"/>
      <c r="BE188" s="11"/>
      <c r="BF188" s="11"/>
      <c r="BG188" s="11"/>
      <c r="BH188" s="11"/>
      <c r="BI188" s="11"/>
      <c r="BJ188" s="11"/>
      <c r="BK188" s="11"/>
      <c r="BL188" s="11"/>
      <c r="BM188" s="11"/>
      <c r="BN188" s="11"/>
      <c r="BO188" s="11"/>
      <c r="BP188" s="11"/>
    </row>
    <row r="189" s="48" customFormat="1" ht="20.1" customHeight="1" spans="2:68">
      <c r="B189" s="57"/>
      <c r="D189" s="57"/>
      <c r="F189" s="57"/>
      <c r="H189" s="57"/>
      <c r="J189" s="57"/>
      <c r="L189" s="57"/>
      <c r="N189" s="57"/>
      <c r="P189" s="57"/>
      <c r="R189" s="57"/>
      <c r="Z189" s="57"/>
      <c r="AB189" s="57"/>
      <c r="AD189" s="57"/>
      <c r="AF189" s="57"/>
      <c r="AH189" s="57"/>
      <c r="BE189" s="11"/>
      <c r="BF189" s="11"/>
      <c r="BG189" s="11"/>
      <c r="BH189" s="11"/>
      <c r="BI189" s="11"/>
      <c r="BJ189" s="11"/>
      <c r="BK189" s="11"/>
      <c r="BL189" s="11"/>
      <c r="BM189" s="11"/>
      <c r="BN189" s="11"/>
      <c r="BO189" s="11"/>
      <c r="BP189" s="11"/>
    </row>
    <row r="190" s="48" customFormat="1" ht="20.1" customHeight="1" spans="2:68">
      <c r="B190" s="57"/>
      <c r="D190" s="57"/>
      <c r="F190" s="57"/>
      <c r="H190" s="57"/>
      <c r="J190" s="57"/>
      <c r="L190" s="57"/>
      <c r="N190" s="57"/>
      <c r="P190" s="57"/>
      <c r="R190" s="57"/>
      <c r="Z190" s="57"/>
      <c r="AB190" s="57"/>
      <c r="AD190" s="57"/>
      <c r="AF190" s="57"/>
      <c r="AH190" s="57"/>
      <c r="BE190" s="11"/>
      <c r="BF190" s="11"/>
      <c r="BG190" s="11"/>
      <c r="BH190" s="11"/>
      <c r="BI190" s="11"/>
      <c r="BJ190" s="11"/>
      <c r="BK190" s="11"/>
      <c r="BL190" s="11"/>
      <c r="BM190" s="11"/>
      <c r="BN190" s="11"/>
      <c r="BO190" s="11"/>
      <c r="BP190" s="11"/>
    </row>
    <row r="191" s="48" customFormat="1" ht="20.1" customHeight="1" spans="2:68">
      <c r="B191" s="57"/>
      <c r="D191" s="57"/>
      <c r="F191" s="57"/>
      <c r="H191" s="57"/>
      <c r="J191" s="57"/>
      <c r="L191" s="57"/>
      <c r="N191" s="57"/>
      <c r="P191" s="57"/>
      <c r="R191" s="57"/>
      <c r="Z191" s="57"/>
      <c r="AB191" s="57"/>
      <c r="AD191" s="57"/>
      <c r="AF191" s="57"/>
      <c r="AH191" s="57"/>
      <c r="BE191" s="11"/>
      <c r="BF191" s="11"/>
      <c r="BG191" s="11"/>
      <c r="BH191" s="11"/>
      <c r="BI191" s="11"/>
      <c r="BJ191" s="11"/>
      <c r="BK191" s="11"/>
      <c r="BL191" s="11"/>
      <c r="BM191" s="11"/>
      <c r="BN191" s="11"/>
      <c r="BO191" s="11"/>
      <c r="BP191" s="11"/>
    </row>
    <row r="192" s="48" customFormat="1" ht="20.1" customHeight="1" spans="2:68">
      <c r="B192" s="57"/>
      <c r="D192" s="57"/>
      <c r="F192" s="57"/>
      <c r="H192" s="57"/>
      <c r="J192" s="57"/>
      <c r="L192" s="57"/>
      <c r="N192" s="57"/>
      <c r="P192" s="57"/>
      <c r="R192" s="57"/>
      <c r="Z192" s="57"/>
      <c r="AB192" s="57"/>
      <c r="AD192" s="57"/>
      <c r="AF192" s="57"/>
      <c r="AH192" s="57"/>
      <c r="BE192" s="11"/>
      <c r="BF192" s="11"/>
      <c r="BG192" s="11"/>
      <c r="BH192" s="11"/>
      <c r="BI192" s="11"/>
      <c r="BJ192" s="11"/>
      <c r="BK192" s="11"/>
      <c r="BL192" s="11"/>
      <c r="BM192" s="11"/>
      <c r="BN192" s="11"/>
      <c r="BO192" s="11"/>
      <c r="BP192" s="11"/>
    </row>
    <row r="193" s="48" customFormat="1" ht="20.1" customHeight="1" spans="2:68">
      <c r="B193" s="57"/>
      <c r="D193" s="57"/>
      <c r="F193" s="57"/>
      <c r="H193" s="57"/>
      <c r="J193" s="57"/>
      <c r="L193" s="57"/>
      <c r="N193" s="57"/>
      <c r="P193" s="57"/>
      <c r="R193" s="57"/>
      <c r="Z193" s="57"/>
      <c r="AB193" s="57"/>
      <c r="AD193" s="57"/>
      <c r="AF193" s="57"/>
      <c r="AH193" s="57"/>
      <c r="BE193" s="11"/>
      <c r="BF193" s="11"/>
      <c r="BG193" s="11"/>
      <c r="BH193" s="11"/>
      <c r="BI193" s="11"/>
      <c r="BJ193" s="11"/>
      <c r="BK193" s="11"/>
      <c r="BL193" s="11"/>
      <c r="BM193" s="11"/>
      <c r="BN193" s="11"/>
      <c r="BO193" s="11"/>
      <c r="BP193" s="11"/>
    </row>
    <row r="194" s="48" customFormat="1" ht="20.1" customHeight="1" spans="2:68">
      <c r="B194" s="57"/>
      <c r="D194" s="57"/>
      <c r="F194" s="57"/>
      <c r="H194" s="57"/>
      <c r="J194" s="57"/>
      <c r="L194" s="57"/>
      <c r="N194" s="57"/>
      <c r="P194" s="57"/>
      <c r="R194" s="57"/>
      <c r="Z194" s="57"/>
      <c r="AB194" s="57"/>
      <c r="AD194" s="57"/>
      <c r="AF194" s="57"/>
      <c r="AH194" s="57"/>
      <c r="BE194" s="11"/>
      <c r="BF194" s="11"/>
      <c r="BG194" s="11"/>
      <c r="BH194" s="11"/>
      <c r="BI194" s="11"/>
      <c r="BJ194" s="11"/>
      <c r="BK194" s="11"/>
      <c r="BL194" s="11"/>
      <c r="BM194" s="11"/>
      <c r="BN194" s="11"/>
      <c r="BO194" s="11"/>
      <c r="BP194" s="11"/>
    </row>
    <row r="195" s="48" customFormat="1" ht="20.1" customHeight="1" spans="2:68">
      <c r="B195" s="57"/>
      <c r="D195" s="57"/>
      <c r="F195" s="57"/>
      <c r="H195" s="57"/>
      <c r="J195" s="57"/>
      <c r="L195" s="57"/>
      <c r="N195" s="57"/>
      <c r="P195" s="57"/>
      <c r="R195" s="57"/>
      <c r="Z195" s="57"/>
      <c r="AB195" s="57"/>
      <c r="AD195" s="57"/>
      <c r="AF195" s="57"/>
      <c r="AH195" s="57"/>
      <c r="BE195" s="11"/>
      <c r="BF195" s="11"/>
      <c r="BG195" s="11"/>
      <c r="BH195" s="11"/>
      <c r="BI195" s="11"/>
      <c r="BJ195" s="11"/>
      <c r="BK195" s="11"/>
      <c r="BL195" s="11"/>
      <c r="BM195" s="11"/>
      <c r="BN195" s="11"/>
      <c r="BO195" s="11"/>
      <c r="BP195" s="11"/>
    </row>
    <row r="196" s="48" customFormat="1" ht="20.1" customHeight="1" spans="2:68">
      <c r="B196" s="57"/>
      <c r="D196" s="57"/>
      <c r="F196" s="57"/>
      <c r="H196" s="57"/>
      <c r="J196" s="57"/>
      <c r="L196" s="57"/>
      <c r="N196" s="57"/>
      <c r="P196" s="57"/>
      <c r="R196" s="57"/>
      <c r="Z196" s="57"/>
      <c r="AB196" s="57"/>
      <c r="AD196" s="57"/>
      <c r="AF196" s="57"/>
      <c r="AH196" s="57"/>
      <c r="BE196" s="11"/>
      <c r="BF196" s="11"/>
      <c r="BG196" s="11"/>
      <c r="BH196" s="11"/>
      <c r="BI196" s="11"/>
      <c r="BJ196" s="11"/>
      <c r="BK196" s="11"/>
      <c r="BL196" s="11"/>
      <c r="BM196" s="11"/>
      <c r="BN196" s="11"/>
      <c r="BO196" s="11"/>
      <c r="BP196" s="11"/>
    </row>
    <row r="197" s="48" customFormat="1" ht="20.1" customHeight="1" spans="2:68">
      <c r="B197" s="57"/>
      <c r="D197" s="57"/>
      <c r="F197" s="57"/>
      <c r="H197" s="57"/>
      <c r="J197" s="57"/>
      <c r="L197" s="57"/>
      <c r="N197" s="57"/>
      <c r="P197" s="57"/>
      <c r="R197" s="57"/>
      <c r="Z197" s="57"/>
      <c r="AB197" s="57"/>
      <c r="AD197" s="57"/>
      <c r="AF197" s="57"/>
      <c r="AH197" s="57"/>
      <c r="BE197" s="11"/>
      <c r="BF197" s="11"/>
      <c r="BG197" s="11"/>
      <c r="BH197" s="11"/>
      <c r="BI197" s="11"/>
      <c r="BJ197" s="11"/>
      <c r="BK197" s="11"/>
      <c r="BL197" s="11"/>
      <c r="BM197" s="11"/>
      <c r="BN197" s="11"/>
      <c r="BO197" s="11"/>
      <c r="BP197" s="11"/>
    </row>
    <row r="198" s="48" customFormat="1" ht="20.1" customHeight="1" spans="2:68">
      <c r="B198" s="57"/>
      <c r="D198" s="57"/>
      <c r="F198" s="57"/>
      <c r="H198" s="57"/>
      <c r="J198" s="57"/>
      <c r="L198" s="57"/>
      <c r="N198" s="57"/>
      <c r="P198" s="57"/>
      <c r="R198" s="57"/>
      <c r="Z198" s="57"/>
      <c r="AB198" s="57"/>
      <c r="AD198" s="57"/>
      <c r="AF198" s="57"/>
      <c r="AH198" s="57"/>
      <c r="BE198" s="11"/>
      <c r="BF198" s="11"/>
      <c r="BG198" s="11"/>
      <c r="BH198" s="11"/>
      <c r="BI198" s="11"/>
      <c r="BJ198" s="11"/>
      <c r="BK198" s="11"/>
      <c r="BL198" s="11"/>
      <c r="BM198" s="11"/>
      <c r="BN198" s="11"/>
      <c r="BO198" s="11"/>
      <c r="BP198" s="11"/>
    </row>
    <row r="199" s="48" customFormat="1" ht="20.1" customHeight="1" spans="2:68">
      <c r="B199" s="57"/>
      <c r="D199" s="57"/>
      <c r="F199" s="57"/>
      <c r="H199" s="57"/>
      <c r="J199" s="57"/>
      <c r="L199" s="57"/>
      <c r="N199" s="57"/>
      <c r="P199" s="57"/>
      <c r="R199" s="57"/>
      <c r="Z199" s="57"/>
      <c r="AB199" s="57"/>
      <c r="AD199" s="57"/>
      <c r="AF199" s="57"/>
      <c r="AH199" s="57"/>
      <c r="BE199" s="11"/>
      <c r="BF199" s="11"/>
      <c r="BG199" s="11"/>
      <c r="BH199" s="11"/>
      <c r="BI199" s="11"/>
      <c r="BJ199" s="11"/>
      <c r="BK199" s="11"/>
      <c r="BL199" s="11"/>
      <c r="BM199" s="11"/>
      <c r="BN199" s="11"/>
      <c r="BO199" s="11"/>
      <c r="BP199" s="11"/>
    </row>
    <row r="200" s="48" customFormat="1" ht="20.1" customHeight="1" spans="2:68">
      <c r="B200" s="57"/>
      <c r="D200" s="57"/>
      <c r="F200" s="57"/>
      <c r="H200" s="57"/>
      <c r="J200" s="57"/>
      <c r="L200" s="57"/>
      <c r="N200" s="57"/>
      <c r="P200" s="57"/>
      <c r="R200" s="57"/>
      <c r="Z200" s="57"/>
      <c r="AB200" s="57"/>
      <c r="AD200" s="57"/>
      <c r="AF200" s="57"/>
      <c r="AH200" s="57"/>
      <c r="BE200" s="11"/>
      <c r="BF200" s="11"/>
      <c r="BG200" s="11"/>
      <c r="BH200" s="11"/>
      <c r="BI200" s="11"/>
      <c r="BJ200" s="11"/>
      <c r="BK200" s="11"/>
      <c r="BL200" s="11"/>
      <c r="BM200" s="11"/>
      <c r="BN200" s="11"/>
      <c r="BO200" s="11"/>
      <c r="BP200" s="11"/>
    </row>
    <row r="201" s="48" customFormat="1" ht="20.1" customHeight="1" spans="2:68">
      <c r="B201" s="57"/>
      <c r="D201" s="57"/>
      <c r="F201" s="57"/>
      <c r="H201" s="57"/>
      <c r="J201" s="57"/>
      <c r="L201" s="57"/>
      <c r="N201" s="57"/>
      <c r="P201" s="57"/>
      <c r="R201" s="57"/>
      <c r="Z201" s="57"/>
      <c r="AB201" s="57"/>
      <c r="AD201" s="57"/>
      <c r="AF201" s="57"/>
      <c r="AH201" s="57"/>
      <c r="BE201" s="11"/>
      <c r="BF201" s="11"/>
      <c r="BG201" s="11"/>
      <c r="BH201" s="11"/>
      <c r="BI201" s="11"/>
      <c r="BJ201" s="11"/>
      <c r="BK201" s="11"/>
      <c r="BL201" s="11"/>
      <c r="BM201" s="11"/>
      <c r="BN201" s="11"/>
      <c r="BO201" s="11"/>
      <c r="BP201" s="11"/>
    </row>
    <row r="202" s="48" customFormat="1" ht="20.1" customHeight="1" spans="2:68">
      <c r="B202" s="57"/>
      <c r="D202" s="57"/>
      <c r="F202" s="57"/>
      <c r="H202" s="57"/>
      <c r="J202" s="57"/>
      <c r="L202" s="57"/>
      <c r="N202" s="57"/>
      <c r="P202" s="57"/>
      <c r="R202" s="57"/>
      <c r="Z202" s="57"/>
      <c r="AB202" s="57"/>
      <c r="AD202" s="57"/>
      <c r="AF202" s="57"/>
      <c r="AH202" s="57"/>
      <c r="BE202" s="11"/>
      <c r="BF202" s="11"/>
      <c r="BG202" s="11"/>
      <c r="BH202" s="11"/>
      <c r="BI202" s="11"/>
      <c r="BJ202" s="11"/>
      <c r="BK202" s="11"/>
      <c r="BL202" s="11"/>
      <c r="BM202" s="11"/>
      <c r="BN202" s="11"/>
      <c r="BO202" s="11"/>
      <c r="BP202" s="11"/>
    </row>
    <row r="203" s="48" customFormat="1" ht="20.1" customHeight="1" spans="2:68">
      <c r="B203" s="57"/>
      <c r="D203" s="57"/>
      <c r="F203" s="57"/>
      <c r="H203" s="57"/>
      <c r="J203" s="57"/>
      <c r="L203" s="57"/>
      <c r="N203" s="57"/>
      <c r="P203" s="57"/>
      <c r="R203" s="57"/>
      <c r="Z203" s="57"/>
      <c r="AB203" s="57"/>
      <c r="AD203" s="57"/>
      <c r="AF203" s="57"/>
      <c r="AH203" s="57"/>
      <c r="BE203" s="11"/>
      <c r="BF203" s="11"/>
      <c r="BG203" s="11"/>
      <c r="BH203" s="11"/>
      <c r="BI203" s="11"/>
      <c r="BJ203" s="11"/>
      <c r="BK203" s="11"/>
      <c r="BL203" s="11"/>
      <c r="BM203" s="11"/>
      <c r="BN203" s="11"/>
      <c r="BO203" s="11"/>
      <c r="BP203" s="11"/>
    </row>
    <row r="204" s="48" customFormat="1" ht="20.1" customHeight="1" spans="2:68">
      <c r="B204" s="57"/>
      <c r="D204" s="57"/>
      <c r="F204" s="57"/>
      <c r="H204" s="57"/>
      <c r="J204" s="57"/>
      <c r="L204" s="57"/>
      <c r="N204" s="57"/>
      <c r="P204" s="57"/>
      <c r="R204" s="57"/>
      <c r="Z204" s="57"/>
      <c r="AB204" s="57"/>
      <c r="AD204" s="57"/>
      <c r="AF204" s="57"/>
      <c r="AH204" s="57"/>
      <c r="BE204" s="11"/>
      <c r="BF204" s="11"/>
      <c r="BG204" s="11"/>
      <c r="BH204" s="11"/>
      <c r="BI204" s="11"/>
      <c r="BJ204" s="11"/>
      <c r="BK204" s="11"/>
      <c r="BL204" s="11"/>
      <c r="BM204" s="11"/>
      <c r="BN204" s="11"/>
      <c r="BO204" s="11"/>
      <c r="BP204" s="11"/>
    </row>
    <row r="205" s="48" customFormat="1" ht="20.1" customHeight="1" spans="2:68">
      <c r="B205" s="57"/>
      <c r="D205" s="57"/>
      <c r="F205" s="57"/>
      <c r="H205" s="57"/>
      <c r="J205" s="57"/>
      <c r="L205" s="57"/>
      <c r="N205" s="57"/>
      <c r="P205" s="57"/>
      <c r="R205" s="57"/>
      <c r="Z205" s="57"/>
      <c r="AB205" s="57"/>
      <c r="AD205" s="57"/>
      <c r="AF205" s="57"/>
      <c r="AH205" s="57"/>
      <c r="BE205" s="11"/>
      <c r="BF205" s="11"/>
      <c r="BG205" s="11"/>
      <c r="BH205" s="11"/>
      <c r="BI205" s="11"/>
      <c r="BJ205" s="11"/>
      <c r="BK205" s="11"/>
      <c r="BL205" s="11"/>
      <c r="BM205" s="11"/>
      <c r="BN205" s="11"/>
      <c r="BO205" s="11"/>
      <c r="BP205" s="11"/>
    </row>
    <row r="206" s="48" customFormat="1" ht="20.1" customHeight="1" spans="2:68">
      <c r="B206" s="57"/>
      <c r="D206" s="57"/>
      <c r="F206" s="57"/>
      <c r="H206" s="57"/>
      <c r="J206" s="57"/>
      <c r="L206" s="57"/>
      <c r="N206" s="57"/>
      <c r="P206" s="57"/>
      <c r="R206" s="57"/>
      <c r="Z206" s="57"/>
      <c r="AB206" s="57"/>
      <c r="AD206" s="57"/>
      <c r="AF206" s="57"/>
      <c r="AH206" s="57"/>
      <c r="BE206" s="11"/>
      <c r="BF206" s="11"/>
      <c r="BG206" s="11"/>
      <c r="BH206" s="11"/>
      <c r="BI206" s="11"/>
      <c r="BJ206" s="11"/>
      <c r="BK206" s="11"/>
      <c r="BL206" s="11"/>
      <c r="BM206" s="11"/>
      <c r="BN206" s="11"/>
      <c r="BO206" s="11"/>
      <c r="BP206" s="11"/>
    </row>
    <row r="207" s="48" customFormat="1" ht="20.1" customHeight="1" spans="2:68">
      <c r="B207" s="57"/>
      <c r="D207" s="57"/>
      <c r="F207" s="57"/>
      <c r="H207" s="57"/>
      <c r="J207" s="57"/>
      <c r="L207" s="57"/>
      <c r="N207" s="57"/>
      <c r="P207" s="57"/>
      <c r="R207" s="57"/>
      <c r="Z207" s="57"/>
      <c r="AB207" s="57"/>
      <c r="AD207" s="57"/>
      <c r="AF207" s="57"/>
      <c r="AH207" s="57"/>
      <c r="BE207" s="11"/>
      <c r="BF207" s="11"/>
      <c r="BG207" s="11"/>
      <c r="BH207" s="11"/>
      <c r="BI207" s="11"/>
      <c r="BJ207" s="11"/>
      <c r="BK207" s="11"/>
      <c r="BL207" s="11"/>
      <c r="BM207" s="11"/>
      <c r="BN207" s="11"/>
      <c r="BO207" s="11"/>
      <c r="BP207" s="11"/>
    </row>
    <row r="208" s="48" customFormat="1" ht="20.1" customHeight="1" spans="2:68">
      <c r="B208" s="57"/>
      <c r="D208" s="57"/>
      <c r="F208" s="57"/>
      <c r="H208" s="57"/>
      <c r="J208" s="57"/>
      <c r="L208" s="57"/>
      <c r="N208" s="57"/>
      <c r="P208" s="57"/>
      <c r="R208" s="57"/>
      <c r="Z208" s="57"/>
      <c r="AB208" s="57"/>
      <c r="AD208" s="57"/>
      <c r="AF208" s="57"/>
      <c r="AH208" s="57"/>
      <c r="BE208" s="11"/>
      <c r="BF208" s="11"/>
      <c r="BG208" s="11"/>
      <c r="BH208" s="11"/>
      <c r="BI208" s="11"/>
      <c r="BJ208" s="11"/>
      <c r="BK208" s="11"/>
      <c r="BL208" s="11"/>
      <c r="BM208" s="11"/>
      <c r="BN208" s="11"/>
      <c r="BO208" s="11"/>
      <c r="BP208" s="11"/>
    </row>
    <row r="209" s="48" customFormat="1" ht="20.1" customHeight="1" spans="2:68">
      <c r="B209" s="57"/>
      <c r="D209" s="57"/>
      <c r="F209" s="57"/>
      <c r="H209" s="57"/>
      <c r="J209" s="57"/>
      <c r="L209" s="57"/>
      <c r="N209" s="57"/>
      <c r="P209" s="57"/>
      <c r="R209" s="57"/>
      <c r="Z209" s="57"/>
      <c r="AB209" s="57"/>
      <c r="AD209" s="57"/>
      <c r="AF209" s="57"/>
      <c r="AH209" s="57"/>
      <c r="BE209" s="11"/>
      <c r="BF209" s="11"/>
      <c r="BG209" s="11"/>
      <c r="BH209" s="11"/>
      <c r="BI209" s="11"/>
      <c r="BJ209" s="11"/>
      <c r="BK209" s="11"/>
      <c r="BL209" s="11"/>
      <c r="BM209" s="11"/>
      <c r="BN209" s="11"/>
      <c r="BO209" s="11"/>
      <c r="BP209" s="11"/>
    </row>
    <row r="210" s="48" customFormat="1" ht="20.1" customHeight="1" spans="2:68">
      <c r="B210" s="57"/>
      <c r="D210" s="57"/>
      <c r="F210" s="57"/>
      <c r="H210" s="57"/>
      <c r="J210" s="57"/>
      <c r="L210" s="57"/>
      <c r="N210" s="57"/>
      <c r="P210" s="57"/>
      <c r="R210" s="57"/>
      <c r="Z210" s="57"/>
      <c r="AB210" s="57"/>
      <c r="AD210" s="57"/>
      <c r="AF210" s="57"/>
      <c r="AH210" s="57"/>
      <c r="BE210" s="11"/>
      <c r="BF210" s="11"/>
      <c r="BG210" s="11"/>
      <c r="BH210" s="11"/>
      <c r="BI210" s="11"/>
      <c r="BJ210" s="11"/>
      <c r="BK210" s="11"/>
      <c r="BL210" s="11"/>
      <c r="BM210" s="11"/>
      <c r="BN210" s="11"/>
      <c r="BO210" s="11"/>
      <c r="BP210" s="11"/>
    </row>
    <row r="211" s="48" customFormat="1" ht="20.1" customHeight="1" spans="2:68">
      <c r="B211" s="57"/>
      <c r="D211" s="57"/>
      <c r="F211" s="57"/>
      <c r="H211" s="57"/>
      <c r="J211" s="57"/>
      <c r="L211" s="57"/>
      <c r="N211" s="57"/>
      <c r="P211" s="57"/>
      <c r="R211" s="57"/>
      <c r="Z211" s="57"/>
      <c r="AB211" s="57"/>
      <c r="AD211" s="57"/>
      <c r="AF211" s="57"/>
      <c r="AH211" s="57"/>
      <c r="BE211" s="11"/>
      <c r="BF211" s="11"/>
      <c r="BG211" s="11"/>
      <c r="BH211" s="11"/>
      <c r="BI211" s="11"/>
      <c r="BJ211" s="11"/>
      <c r="BK211" s="11"/>
      <c r="BL211" s="11"/>
      <c r="BM211" s="11"/>
      <c r="BN211" s="11"/>
      <c r="BO211" s="11"/>
      <c r="BP211" s="11"/>
    </row>
    <row r="212" s="48" customFormat="1" ht="20.1" customHeight="1" spans="2:68">
      <c r="B212" s="57"/>
      <c r="D212" s="57"/>
      <c r="F212" s="57"/>
      <c r="H212" s="57"/>
      <c r="J212" s="57"/>
      <c r="L212" s="57"/>
      <c r="N212" s="57"/>
      <c r="P212" s="57"/>
      <c r="R212" s="57"/>
      <c r="Z212" s="57"/>
      <c r="AB212" s="57"/>
      <c r="AD212" s="57"/>
      <c r="AF212" s="57"/>
      <c r="AH212" s="57"/>
      <c r="BE212" s="11"/>
      <c r="BF212" s="11"/>
      <c r="BG212" s="11"/>
      <c r="BH212" s="11"/>
      <c r="BI212" s="11"/>
      <c r="BJ212" s="11"/>
      <c r="BK212" s="11"/>
      <c r="BL212" s="11"/>
      <c r="BM212" s="11"/>
      <c r="BN212" s="11"/>
      <c r="BO212" s="11"/>
      <c r="BP212" s="11"/>
    </row>
    <row r="213" s="48" customFormat="1" ht="20.1" customHeight="1" spans="2:68">
      <c r="B213" s="57"/>
      <c r="D213" s="57"/>
      <c r="F213" s="57"/>
      <c r="H213" s="57"/>
      <c r="J213" s="57"/>
      <c r="L213" s="57"/>
      <c r="N213" s="57"/>
      <c r="P213" s="57"/>
      <c r="R213" s="57"/>
      <c r="Z213" s="57"/>
      <c r="AB213" s="57"/>
      <c r="AD213" s="57"/>
      <c r="AF213" s="57"/>
      <c r="AH213" s="57"/>
      <c r="BE213" s="11"/>
      <c r="BF213" s="11"/>
      <c r="BG213" s="11"/>
      <c r="BH213" s="11"/>
      <c r="BI213" s="11"/>
      <c r="BJ213" s="11"/>
      <c r="BK213" s="11"/>
      <c r="BL213" s="11"/>
      <c r="BM213" s="11"/>
      <c r="BN213" s="11"/>
      <c r="BO213" s="11"/>
      <c r="BP213" s="11"/>
    </row>
    <row r="214" s="48" customFormat="1" ht="20.1" customHeight="1" spans="2:68">
      <c r="B214" s="57"/>
      <c r="D214" s="57"/>
      <c r="F214" s="57"/>
      <c r="H214" s="57"/>
      <c r="J214" s="57"/>
      <c r="L214" s="57"/>
      <c r="N214" s="57"/>
      <c r="P214" s="57"/>
      <c r="R214" s="57"/>
      <c r="Z214" s="57"/>
      <c r="AB214" s="57"/>
      <c r="AD214" s="57"/>
      <c r="AF214" s="57"/>
      <c r="AH214" s="57"/>
      <c r="BE214" s="11"/>
      <c r="BF214" s="11"/>
      <c r="BG214" s="11"/>
      <c r="BH214" s="11"/>
      <c r="BI214" s="11"/>
      <c r="BJ214" s="11"/>
      <c r="BK214" s="11"/>
      <c r="BL214" s="11"/>
      <c r="BM214" s="11"/>
      <c r="BN214" s="11"/>
      <c r="BO214" s="11"/>
      <c r="BP214" s="11"/>
    </row>
    <row r="215" s="48" customFormat="1" ht="20.1" customHeight="1" spans="2:68">
      <c r="B215" s="57"/>
      <c r="D215" s="57"/>
      <c r="F215" s="57"/>
      <c r="H215" s="57"/>
      <c r="J215" s="57"/>
      <c r="L215" s="57"/>
      <c r="N215" s="57"/>
      <c r="P215" s="57"/>
      <c r="R215" s="57"/>
      <c r="Z215" s="57"/>
      <c r="AB215" s="57"/>
      <c r="AD215" s="57"/>
      <c r="AF215" s="57"/>
      <c r="AH215" s="57"/>
      <c r="BE215" s="11"/>
      <c r="BF215" s="11"/>
      <c r="BG215" s="11"/>
      <c r="BH215" s="11"/>
      <c r="BI215" s="11"/>
      <c r="BJ215" s="11"/>
      <c r="BK215" s="11"/>
      <c r="BL215" s="11"/>
      <c r="BM215" s="11"/>
      <c r="BN215" s="11"/>
      <c r="BO215" s="11"/>
      <c r="BP215" s="11"/>
    </row>
    <row r="216" s="48" customFormat="1" ht="20.1" customHeight="1" spans="2:68">
      <c r="B216" s="57"/>
      <c r="D216" s="57"/>
      <c r="F216" s="57"/>
      <c r="H216" s="57"/>
      <c r="J216" s="57"/>
      <c r="L216" s="57"/>
      <c r="N216" s="57"/>
      <c r="P216" s="57"/>
      <c r="R216" s="57"/>
      <c r="Z216" s="57"/>
      <c r="AB216" s="57"/>
      <c r="AD216" s="57"/>
      <c r="AF216" s="57"/>
      <c r="AH216" s="57"/>
      <c r="BE216" s="11"/>
      <c r="BF216" s="11"/>
      <c r="BG216" s="11"/>
      <c r="BH216" s="11"/>
      <c r="BI216" s="11"/>
      <c r="BJ216" s="11"/>
      <c r="BK216" s="11"/>
      <c r="BL216" s="11"/>
      <c r="BM216" s="11"/>
      <c r="BN216" s="11"/>
      <c r="BO216" s="11"/>
      <c r="BP216" s="11"/>
    </row>
    <row r="217" s="48" customFormat="1" ht="20.1" customHeight="1" spans="2:68">
      <c r="B217" s="57"/>
      <c r="D217" s="57"/>
      <c r="F217" s="57"/>
      <c r="H217" s="57"/>
      <c r="J217" s="57"/>
      <c r="L217" s="57"/>
      <c r="N217" s="57"/>
      <c r="P217" s="57"/>
      <c r="R217" s="57"/>
      <c r="Z217" s="57"/>
      <c r="AB217" s="57"/>
      <c r="AD217" s="57"/>
      <c r="AF217" s="57"/>
      <c r="AH217" s="57"/>
      <c r="BE217" s="11"/>
      <c r="BF217" s="11"/>
      <c r="BG217" s="11"/>
      <c r="BH217" s="11"/>
      <c r="BI217" s="11"/>
      <c r="BJ217" s="11"/>
      <c r="BK217" s="11"/>
      <c r="BL217" s="11"/>
      <c r="BM217" s="11"/>
      <c r="BN217" s="11"/>
      <c r="BO217" s="11"/>
      <c r="BP217" s="11"/>
    </row>
    <row r="218" s="48" customFormat="1" ht="20.1" customHeight="1" spans="2:68">
      <c r="B218" s="57"/>
      <c r="D218" s="57"/>
      <c r="F218" s="57"/>
      <c r="H218" s="57"/>
      <c r="J218" s="57"/>
      <c r="L218" s="57"/>
      <c r="N218" s="57"/>
      <c r="P218" s="57"/>
      <c r="R218" s="57"/>
      <c r="Z218" s="57"/>
      <c r="AB218" s="57"/>
      <c r="AD218" s="57"/>
      <c r="AF218" s="57"/>
      <c r="AH218" s="57"/>
      <c r="BE218" s="11"/>
      <c r="BF218" s="11"/>
      <c r="BG218" s="11"/>
      <c r="BH218" s="11"/>
      <c r="BI218" s="11"/>
      <c r="BJ218" s="11"/>
      <c r="BK218" s="11"/>
      <c r="BL218" s="11"/>
      <c r="BM218" s="11"/>
      <c r="BN218" s="11"/>
      <c r="BO218" s="11"/>
      <c r="BP218" s="11"/>
    </row>
    <row r="219" s="48" customFormat="1" ht="20.1" customHeight="1" spans="2:68">
      <c r="B219" s="57"/>
      <c r="D219" s="57"/>
      <c r="F219" s="57"/>
      <c r="H219" s="57"/>
      <c r="J219" s="57"/>
      <c r="L219" s="57"/>
      <c r="N219" s="57"/>
      <c r="P219" s="57"/>
      <c r="R219" s="57"/>
      <c r="Z219" s="57"/>
      <c r="AB219" s="57"/>
      <c r="AD219" s="57"/>
      <c r="AF219" s="57"/>
      <c r="AH219" s="57"/>
      <c r="BE219" s="11"/>
      <c r="BF219" s="11"/>
      <c r="BG219" s="11"/>
      <c r="BH219" s="11"/>
      <c r="BI219" s="11"/>
      <c r="BJ219" s="11"/>
      <c r="BK219" s="11"/>
      <c r="BL219" s="11"/>
      <c r="BM219" s="11"/>
      <c r="BN219" s="11"/>
      <c r="BO219" s="11"/>
      <c r="BP219" s="11"/>
    </row>
    <row r="220" s="48" customFormat="1" ht="20.1" customHeight="1" spans="2:68">
      <c r="B220" s="57"/>
      <c r="D220" s="57"/>
      <c r="F220" s="57"/>
      <c r="H220" s="57"/>
      <c r="J220" s="57"/>
      <c r="L220" s="57"/>
      <c r="N220" s="57"/>
      <c r="P220" s="57"/>
      <c r="R220" s="57"/>
      <c r="Z220" s="57"/>
      <c r="AB220" s="57"/>
      <c r="AD220" s="57"/>
      <c r="AF220" s="57"/>
      <c r="AH220" s="57"/>
      <c r="BE220" s="11"/>
      <c r="BF220" s="11"/>
      <c r="BG220" s="11"/>
      <c r="BH220" s="11"/>
      <c r="BI220" s="11"/>
      <c r="BJ220" s="11"/>
      <c r="BK220" s="11"/>
      <c r="BL220" s="11"/>
      <c r="BM220" s="11"/>
      <c r="BN220" s="11"/>
      <c r="BO220" s="11"/>
      <c r="BP220" s="11"/>
    </row>
    <row r="221" s="48" customFormat="1" ht="20.1" customHeight="1" spans="2:68">
      <c r="B221" s="57"/>
      <c r="D221" s="57"/>
      <c r="F221" s="57"/>
      <c r="H221" s="57"/>
      <c r="J221" s="57"/>
      <c r="L221" s="57"/>
      <c r="N221" s="57"/>
      <c r="P221" s="57"/>
      <c r="R221" s="57"/>
      <c r="Z221" s="57"/>
      <c r="AB221" s="57"/>
      <c r="AD221" s="57"/>
      <c r="AF221" s="57"/>
      <c r="AH221" s="57"/>
      <c r="BE221" s="11"/>
      <c r="BF221" s="11"/>
      <c r="BG221" s="11"/>
      <c r="BH221" s="11"/>
      <c r="BI221" s="11"/>
      <c r="BJ221" s="11"/>
      <c r="BK221" s="11"/>
      <c r="BL221" s="11"/>
      <c r="BM221" s="11"/>
      <c r="BN221" s="11"/>
      <c r="BO221" s="11"/>
      <c r="BP221" s="11"/>
    </row>
    <row r="222" s="48" customFormat="1" ht="20.1" customHeight="1" spans="2:68">
      <c r="B222" s="57"/>
      <c r="D222" s="57"/>
      <c r="F222" s="57"/>
      <c r="H222" s="57"/>
      <c r="J222" s="57"/>
      <c r="L222" s="57"/>
      <c r="N222" s="57"/>
      <c r="P222" s="57"/>
      <c r="R222" s="57"/>
      <c r="Z222" s="57"/>
      <c r="AB222" s="57"/>
      <c r="AD222" s="57"/>
      <c r="AF222" s="57"/>
      <c r="AH222" s="57"/>
      <c r="BE222" s="11"/>
      <c r="BF222" s="11"/>
      <c r="BG222" s="11"/>
      <c r="BH222" s="11"/>
      <c r="BI222" s="11"/>
      <c r="BJ222" s="11"/>
      <c r="BK222" s="11"/>
      <c r="BL222" s="11"/>
      <c r="BM222" s="11"/>
      <c r="BN222" s="11"/>
      <c r="BO222" s="11"/>
      <c r="BP222" s="11"/>
    </row>
    <row r="223" s="48" customFormat="1" ht="20.1" customHeight="1" spans="2:68">
      <c r="B223" s="57"/>
      <c r="D223" s="57"/>
      <c r="F223" s="57"/>
      <c r="H223" s="57"/>
      <c r="J223" s="57"/>
      <c r="L223" s="57"/>
      <c r="N223" s="57"/>
      <c r="P223" s="57"/>
      <c r="R223" s="57"/>
      <c r="Z223" s="57"/>
      <c r="AB223" s="57"/>
      <c r="AD223" s="57"/>
      <c r="AF223" s="57"/>
      <c r="AH223" s="57"/>
      <c r="BE223" s="11"/>
      <c r="BF223" s="11"/>
      <c r="BG223" s="11"/>
      <c r="BH223" s="11"/>
      <c r="BI223" s="11"/>
      <c r="BJ223" s="11"/>
      <c r="BK223" s="11"/>
      <c r="BL223" s="11"/>
      <c r="BM223" s="11"/>
      <c r="BN223" s="11"/>
      <c r="BO223" s="11"/>
      <c r="BP223" s="11"/>
    </row>
    <row r="224" s="48" customFormat="1" ht="20.1" customHeight="1" spans="2:68">
      <c r="B224" s="57"/>
      <c r="D224" s="57"/>
      <c r="F224" s="57"/>
      <c r="H224" s="57"/>
      <c r="J224" s="57"/>
      <c r="L224" s="57"/>
      <c r="N224" s="57"/>
      <c r="P224" s="57"/>
      <c r="R224" s="57"/>
      <c r="Z224" s="57"/>
      <c r="AB224" s="57"/>
      <c r="AD224" s="57"/>
      <c r="AF224" s="57"/>
      <c r="AH224" s="57"/>
      <c r="BE224" s="11"/>
      <c r="BF224" s="11"/>
      <c r="BG224" s="11"/>
      <c r="BH224" s="11"/>
      <c r="BI224" s="11"/>
      <c r="BJ224" s="11"/>
      <c r="BK224" s="11"/>
      <c r="BL224" s="11"/>
      <c r="BM224" s="11"/>
      <c r="BN224" s="11"/>
      <c r="BO224" s="11"/>
      <c r="BP224" s="11"/>
    </row>
    <row r="225" s="48" customFormat="1" ht="20.1" customHeight="1" spans="2:68">
      <c r="B225" s="57"/>
      <c r="D225" s="57"/>
      <c r="F225" s="57"/>
      <c r="H225" s="57"/>
      <c r="J225" s="57"/>
      <c r="L225" s="57"/>
      <c r="N225" s="57"/>
      <c r="P225" s="57"/>
      <c r="R225" s="57"/>
      <c r="Z225" s="57"/>
      <c r="AB225" s="57"/>
      <c r="AD225" s="57"/>
      <c r="AF225" s="57"/>
      <c r="AH225" s="57"/>
      <c r="BE225" s="11"/>
      <c r="BF225" s="11"/>
      <c r="BG225" s="11"/>
      <c r="BH225" s="11"/>
      <c r="BI225" s="11"/>
      <c r="BJ225" s="11"/>
      <c r="BK225" s="11"/>
      <c r="BL225" s="11"/>
      <c r="BM225" s="11"/>
      <c r="BN225" s="11"/>
      <c r="BO225" s="11"/>
      <c r="BP225" s="11"/>
    </row>
    <row r="226" s="48" customFormat="1" ht="20.1" customHeight="1" spans="2:68">
      <c r="B226" s="57"/>
      <c r="D226" s="57"/>
      <c r="F226" s="57"/>
      <c r="H226" s="57"/>
      <c r="J226" s="57"/>
      <c r="L226" s="57"/>
      <c r="N226" s="57"/>
      <c r="P226" s="57"/>
      <c r="R226" s="57"/>
      <c r="Z226" s="57"/>
      <c r="AB226" s="57"/>
      <c r="AD226" s="57"/>
      <c r="AF226" s="57"/>
      <c r="AH226" s="57"/>
      <c r="BE226" s="11"/>
      <c r="BF226" s="11"/>
      <c r="BG226" s="11"/>
      <c r="BH226" s="11"/>
      <c r="BI226" s="11"/>
      <c r="BJ226" s="11"/>
      <c r="BK226" s="11"/>
      <c r="BL226" s="11"/>
      <c r="BM226" s="11"/>
      <c r="BN226" s="11"/>
      <c r="BO226" s="11"/>
      <c r="BP226" s="11"/>
    </row>
    <row r="227" s="48" customFormat="1" ht="20.1" customHeight="1" spans="2:68">
      <c r="B227" s="57"/>
      <c r="D227" s="57"/>
      <c r="F227" s="57"/>
      <c r="H227" s="57"/>
      <c r="J227" s="57"/>
      <c r="L227" s="57"/>
      <c r="N227" s="57"/>
      <c r="P227" s="57"/>
      <c r="R227" s="57"/>
      <c r="Z227" s="57"/>
      <c r="AB227" s="57"/>
      <c r="AD227" s="57"/>
      <c r="AF227" s="57"/>
      <c r="AH227" s="57"/>
      <c r="BE227" s="11"/>
      <c r="BF227" s="11"/>
      <c r="BG227" s="11"/>
      <c r="BH227" s="11"/>
      <c r="BI227" s="11"/>
      <c r="BJ227" s="11"/>
      <c r="BK227" s="11"/>
      <c r="BL227" s="11"/>
      <c r="BM227" s="11"/>
      <c r="BN227" s="11"/>
      <c r="BO227" s="11"/>
      <c r="BP227" s="11"/>
    </row>
    <row r="228" s="48" customFormat="1" ht="20.1" customHeight="1" spans="2:68">
      <c r="B228" s="57"/>
      <c r="D228" s="57"/>
      <c r="F228" s="57"/>
      <c r="H228" s="57"/>
      <c r="J228" s="57"/>
      <c r="L228" s="57"/>
      <c r="N228" s="57"/>
      <c r="P228" s="57"/>
      <c r="R228" s="57"/>
      <c r="Z228" s="57"/>
      <c r="AB228" s="57"/>
      <c r="AD228" s="57"/>
      <c r="AF228" s="57"/>
      <c r="AH228" s="57"/>
      <c r="BE228" s="11"/>
      <c r="BF228" s="11"/>
      <c r="BG228" s="11"/>
      <c r="BH228" s="11"/>
      <c r="BI228" s="11"/>
      <c r="BJ228" s="11"/>
      <c r="BK228" s="11"/>
      <c r="BL228" s="11"/>
      <c r="BM228" s="11"/>
      <c r="BN228" s="11"/>
      <c r="BO228" s="11"/>
      <c r="BP228" s="11"/>
    </row>
    <row r="229" s="48" customFormat="1" ht="20.1" customHeight="1" spans="2:68">
      <c r="B229" s="57"/>
      <c r="D229" s="57"/>
      <c r="F229" s="57"/>
      <c r="H229" s="57"/>
      <c r="J229" s="57"/>
      <c r="L229" s="57"/>
      <c r="N229" s="57"/>
      <c r="P229" s="57"/>
      <c r="R229" s="57"/>
      <c r="Z229" s="57"/>
      <c r="AB229" s="57"/>
      <c r="AD229" s="57"/>
      <c r="AF229" s="57"/>
      <c r="AH229" s="57"/>
      <c r="BE229" s="11"/>
      <c r="BF229" s="11"/>
      <c r="BG229" s="11"/>
      <c r="BH229" s="11"/>
      <c r="BI229" s="11"/>
      <c r="BJ229" s="11"/>
      <c r="BK229" s="11"/>
      <c r="BL229" s="11"/>
      <c r="BM229" s="11"/>
      <c r="BN229" s="11"/>
      <c r="BO229" s="11"/>
      <c r="BP229" s="11"/>
    </row>
    <row r="230" s="48" customFormat="1" ht="20.1" customHeight="1" spans="2:68">
      <c r="B230" s="57"/>
      <c r="D230" s="57"/>
      <c r="F230" s="57"/>
      <c r="H230" s="57"/>
      <c r="J230" s="57"/>
      <c r="L230" s="57"/>
      <c r="N230" s="57"/>
      <c r="P230" s="57"/>
      <c r="R230" s="57"/>
      <c r="Z230" s="57"/>
      <c r="AB230" s="57"/>
      <c r="AD230" s="57"/>
      <c r="AF230" s="57"/>
      <c r="AH230" s="57"/>
      <c r="BE230" s="11"/>
      <c r="BF230" s="11"/>
      <c r="BG230" s="11"/>
      <c r="BH230" s="11"/>
      <c r="BI230" s="11"/>
      <c r="BJ230" s="11"/>
      <c r="BK230" s="11"/>
      <c r="BL230" s="11"/>
      <c r="BM230" s="11"/>
      <c r="BN230" s="11"/>
      <c r="BO230" s="11"/>
      <c r="BP230" s="11"/>
    </row>
    <row r="231" s="48" customFormat="1" ht="20.1" customHeight="1" spans="2:68">
      <c r="B231" s="57"/>
      <c r="D231" s="57"/>
      <c r="F231" s="57"/>
      <c r="H231" s="57"/>
      <c r="J231" s="57"/>
      <c r="L231" s="57"/>
      <c r="N231" s="57"/>
      <c r="P231" s="57"/>
      <c r="R231" s="57"/>
      <c r="Z231" s="57"/>
      <c r="AB231" s="57"/>
      <c r="AD231" s="57"/>
      <c r="AF231" s="57"/>
      <c r="AH231" s="57"/>
      <c r="BE231" s="11"/>
      <c r="BF231" s="11"/>
      <c r="BG231" s="11"/>
      <c r="BH231" s="11"/>
      <c r="BI231" s="11"/>
      <c r="BJ231" s="11"/>
      <c r="BK231" s="11"/>
      <c r="BL231" s="11"/>
      <c r="BM231" s="11"/>
      <c r="BN231" s="11"/>
      <c r="BO231" s="11"/>
      <c r="BP231" s="11"/>
    </row>
    <row r="232" s="48" customFormat="1" ht="20.1" customHeight="1" spans="2:68">
      <c r="B232" s="57"/>
      <c r="D232" s="57"/>
      <c r="F232" s="57"/>
      <c r="H232" s="57"/>
      <c r="J232" s="57"/>
      <c r="L232" s="57"/>
      <c r="N232" s="57"/>
      <c r="P232" s="57"/>
      <c r="R232" s="57"/>
      <c r="Z232" s="57"/>
      <c r="AB232" s="57"/>
      <c r="AD232" s="57"/>
      <c r="AF232" s="57"/>
      <c r="AH232" s="57"/>
      <c r="BE232" s="11"/>
      <c r="BF232" s="11"/>
      <c r="BG232" s="11"/>
      <c r="BH232" s="11"/>
      <c r="BI232" s="11"/>
      <c r="BJ232" s="11"/>
      <c r="BK232" s="11"/>
      <c r="BL232" s="11"/>
      <c r="BM232" s="11"/>
      <c r="BN232" s="11"/>
      <c r="BO232" s="11"/>
      <c r="BP232" s="11"/>
    </row>
    <row r="233" s="48" customFormat="1" ht="20.1" customHeight="1" spans="2:68">
      <c r="B233" s="57"/>
      <c r="D233" s="57"/>
      <c r="F233" s="57"/>
      <c r="H233" s="57"/>
      <c r="J233" s="57"/>
      <c r="L233" s="57"/>
      <c r="N233" s="57"/>
      <c r="P233" s="57"/>
      <c r="R233" s="57"/>
      <c r="Z233" s="57"/>
      <c r="AB233" s="57"/>
      <c r="AD233" s="57"/>
      <c r="AF233" s="57"/>
      <c r="AH233" s="57"/>
      <c r="BE233" s="11"/>
      <c r="BF233" s="11"/>
      <c r="BG233" s="11"/>
      <c r="BH233" s="11"/>
      <c r="BI233" s="11"/>
      <c r="BJ233" s="11"/>
      <c r="BK233" s="11"/>
      <c r="BL233" s="11"/>
      <c r="BM233" s="11"/>
      <c r="BN233" s="11"/>
      <c r="BO233" s="11"/>
      <c r="BP233" s="11"/>
    </row>
    <row r="234" s="48" customFormat="1" ht="20.1" customHeight="1" spans="2:68">
      <c r="B234" s="57"/>
      <c r="D234" s="57"/>
      <c r="F234" s="57"/>
      <c r="H234" s="57"/>
      <c r="J234" s="57"/>
      <c r="L234" s="57"/>
      <c r="N234" s="57"/>
      <c r="P234" s="57"/>
      <c r="R234" s="57"/>
      <c r="Z234" s="57"/>
      <c r="AB234" s="57"/>
      <c r="AD234" s="57"/>
      <c r="AF234" s="57"/>
      <c r="AH234" s="57"/>
      <c r="BE234" s="11"/>
      <c r="BF234" s="11"/>
      <c r="BG234" s="11"/>
      <c r="BH234" s="11"/>
      <c r="BI234" s="11"/>
      <c r="BJ234" s="11"/>
      <c r="BK234" s="11"/>
      <c r="BL234" s="11"/>
      <c r="BM234" s="11"/>
      <c r="BN234" s="11"/>
      <c r="BO234" s="11"/>
      <c r="BP234" s="11"/>
    </row>
    <row r="235" s="48" customFormat="1" ht="20.1" customHeight="1" spans="2:68">
      <c r="B235" s="57"/>
      <c r="D235" s="57"/>
      <c r="F235" s="57"/>
      <c r="H235" s="57"/>
      <c r="J235" s="57"/>
      <c r="L235" s="57"/>
      <c r="N235" s="57"/>
      <c r="P235" s="57"/>
      <c r="R235" s="57"/>
      <c r="Z235" s="57"/>
      <c r="AB235" s="57"/>
      <c r="AD235" s="57"/>
      <c r="AF235" s="57"/>
      <c r="AH235" s="57"/>
      <c r="BE235" s="11"/>
      <c r="BF235" s="11"/>
      <c r="BG235" s="11"/>
      <c r="BH235" s="11"/>
      <c r="BI235" s="11"/>
      <c r="BJ235" s="11"/>
      <c r="BK235" s="11"/>
      <c r="BL235" s="11"/>
      <c r="BM235" s="11"/>
      <c r="BN235" s="11"/>
      <c r="BO235" s="11"/>
      <c r="BP235" s="11"/>
    </row>
    <row r="236" s="48" customFormat="1" ht="20.1" customHeight="1" spans="2:68">
      <c r="B236" s="57"/>
      <c r="D236" s="57"/>
      <c r="F236" s="57"/>
      <c r="H236" s="57"/>
      <c r="J236" s="57"/>
      <c r="L236" s="57"/>
      <c r="N236" s="57"/>
      <c r="P236" s="57"/>
      <c r="R236" s="57"/>
      <c r="Z236" s="57"/>
      <c r="AB236" s="57"/>
      <c r="AD236" s="57"/>
      <c r="AF236" s="57"/>
      <c r="AH236" s="57"/>
      <c r="BE236" s="11"/>
      <c r="BF236" s="11"/>
      <c r="BG236" s="11"/>
      <c r="BH236" s="11"/>
      <c r="BI236" s="11"/>
      <c r="BJ236" s="11"/>
      <c r="BK236" s="11"/>
      <c r="BL236" s="11"/>
      <c r="BM236" s="11"/>
      <c r="BN236" s="11"/>
      <c r="BO236" s="11"/>
      <c r="BP236" s="11"/>
    </row>
    <row r="237" s="48" customFormat="1" ht="20.1" customHeight="1" spans="2:68">
      <c r="B237" s="57"/>
      <c r="D237" s="57"/>
      <c r="F237" s="57"/>
      <c r="H237" s="57"/>
      <c r="J237" s="57"/>
      <c r="L237" s="57"/>
      <c r="N237" s="57"/>
      <c r="P237" s="57"/>
      <c r="R237" s="57"/>
      <c r="Z237" s="57"/>
      <c r="AB237" s="57"/>
      <c r="AD237" s="57"/>
      <c r="AF237" s="57"/>
      <c r="AH237" s="57"/>
      <c r="BE237" s="11"/>
      <c r="BF237" s="11"/>
      <c r="BG237" s="11"/>
      <c r="BH237" s="11"/>
      <c r="BI237" s="11"/>
      <c r="BJ237" s="11"/>
      <c r="BK237" s="11"/>
      <c r="BL237" s="11"/>
      <c r="BM237" s="11"/>
      <c r="BN237" s="11"/>
      <c r="BO237" s="11"/>
      <c r="BP237" s="11"/>
    </row>
    <row r="238" s="48" customFormat="1" ht="20.1" customHeight="1" spans="2:68">
      <c r="B238" s="57"/>
      <c r="D238" s="57"/>
      <c r="F238" s="57"/>
      <c r="H238" s="57"/>
      <c r="J238" s="57"/>
      <c r="L238" s="57"/>
      <c r="N238" s="57"/>
      <c r="P238" s="57"/>
      <c r="R238" s="57"/>
      <c r="Z238" s="57"/>
      <c r="AB238" s="57"/>
      <c r="AD238" s="57"/>
      <c r="AF238" s="57"/>
      <c r="AH238" s="57"/>
      <c r="BE238" s="11"/>
      <c r="BF238" s="11"/>
      <c r="BG238" s="11"/>
      <c r="BH238" s="11"/>
      <c r="BI238" s="11"/>
      <c r="BJ238" s="11"/>
      <c r="BK238" s="11"/>
      <c r="BL238" s="11"/>
      <c r="BM238" s="11"/>
      <c r="BN238" s="11"/>
      <c r="BO238" s="11"/>
      <c r="BP238" s="11"/>
    </row>
    <row r="239" s="48" customFormat="1" ht="20.1" customHeight="1" spans="2:68">
      <c r="B239" s="57"/>
      <c r="D239" s="57"/>
      <c r="F239" s="57"/>
      <c r="H239" s="57"/>
      <c r="J239" s="57"/>
      <c r="L239" s="57"/>
      <c r="N239" s="57"/>
      <c r="P239" s="57"/>
      <c r="R239" s="57"/>
      <c r="Z239" s="57"/>
      <c r="AB239" s="57"/>
      <c r="AD239" s="57"/>
      <c r="AF239" s="57"/>
      <c r="AH239" s="57"/>
      <c r="BE239" s="11"/>
      <c r="BF239" s="11"/>
      <c r="BG239" s="11"/>
      <c r="BH239" s="11"/>
      <c r="BI239" s="11"/>
      <c r="BJ239" s="11"/>
      <c r="BK239" s="11"/>
      <c r="BL239" s="11"/>
      <c r="BM239" s="11"/>
      <c r="BN239" s="11"/>
      <c r="BO239" s="11"/>
      <c r="BP239" s="11"/>
    </row>
    <row r="240" s="48" customFormat="1" ht="20.1" customHeight="1" spans="2:68">
      <c r="B240" s="57"/>
      <c r="D240" s="57"/>
      <c r="F240" s="57"/>
      <c r="H240" s="57"/>
      <c r="J240" s="57"/>
      <c r="L240" s="57"/>
      <c r="N240" s="57"/>
      <c r="P240" s="57"/>
      <c r="R240" s="57"/>
      <c r="Z240" s="57"/>
      <c r="AB240" s="57"/>
      <c r="AD240" s="57"/>
      <c r="AF240" s="57"/>
      <c r="AH240" s="57"/>
      <c r="BE240" s="11"/>
      <c r="BF240" s="11"/>
      <c r="BG240" s="11"/>
      <c r="BH240" s="11"/>
      <c r="BI240" s="11"/>
      <c r="BJ240" s="11"/>
      <c r="BK240" s="11"/>
      <c r="BL240" s="11"/>
      <c r="BM240" s="11"/>
      <c r="BN240" s="11"/>
      <c r="BO240" s="11"/>
      <c r="BP240" s="11"/>
    </row>
    <row r="241" s="48" customFormat="1" ht="20.1" customHeight="1" spans="2:68">
      <c r="B241" s="57"/>
      <c r="D241" s="57"/>
      <c r="F241" s="57"/>
      <c r="H241" s="57"/>
      <c r="J241" s="57"/>
      <c r="L241" s="57"/>
      <c r="N241" s="57"/>
      <c r="P241" s="57"/>
      <c r="R241" s="57"/>
      <c r="Z241" s="57"/>
      <c r="AB241" s="57"/>
      <c r="AD241" s="57"/>
      <c r="AF241" s="57"/>
      <c r="AH241" s="57"/>
      <c r="BE241" s="11"/>
      <c r="BF241" s="11"/>
      <c r="BG241" s="11"/>
      <c r="BH241" s="11"/>
      <c r="BI241" s="11"/>
      <c r="BJ241" s="11"/>
      <c r="BK241" s="11"/>
      <c r="BL241" s="11"/>
      <c r="BM241" s="11"/>
      <c r="BN241" s="11"/>
      <c r="BO241" s="11"/>
      <c r="BP241" s="11"/>
    </row>
    <row r="242" s="48" customFormat="1" ht="20.1" customHeight="1" spans="2:68">
      <c r="B242" s="57"/>
      <c r="D242" s="57"/>
      <c r="F242" s="57"/>
      <c r="H242" s="57"/>
      <c r="J242" s="57"/>
      <c r="L242" s="57"/>
      <c r="N242" s="57"/>
      <c r="P242" s="57"/>
      <c r="R242" s="57"/>
      <c r="Z242" s="57"/>
      <c r="AB242" s="57"/>
      <c r="AD242" s="57"/>
      <c r="AF242" s="57"/>
      <c r="AH242" s="57"/>
      <c r="BE242" s="11"/>
      <c r="BF242" s="11"/>
      <c r="BG242" s="11"/>
      <c r="BH242" s="11"/>
      <c r="BI242" s="11"/>
      <c r="BJ242" s="11"/>
      <c r="BK242" s="11"/>
      <c r="BL242" s="11"/>
      <c r="BM242" s="11"/>
      <c r="BN242" s="11"/>
      <c r="BO242" s="11"/>
      <c r="BP242" s="11"/>
    </row>
    <row r="243" s="48" customFormat="1" ht="20.1" customHeight="1" spans="2:68">
      <c r="B243" s="57"/>
      <c r="D243" s="57"/>
      <c r="F243" s="57"/>
      <c r="H243" s="57"/>
      <c r="J243" s="57"/>
      <c r="L243" s="57"/>
      <c r="N243" s="57"/>
      <c r="P243" s="57"/>
      <c r="R243" s="57"/>
      <c r="Z243" s="57"/>
      <c r="AB243" s="57"/>
      <c r="AD243" s="57"/>
      <c r="AF243" s="57"/>
      <c r="AH243" s="57"/>
      <c r="BE243" s="11"/>
      <c r="BF243" s="11"/>
      <c r="BG243" s="11"/>
      <c r="BH243" s="11"/>
      <c r="BI243" s="11"/>
      <c r="BJ243" s="11"/>
      <c r="BK243" s="11"/>
      <c r="BL243" s="11"/>
      <c r="BM243" s="11"/>
      <c r="BN243" s="11"/>
      <c r="BO243" s="11"/>
      <c r="BP243" s="11"/>
    </row>
    <row r="244" s="48" customFormat="1" ht="20.1" customHeight="1" spans="2:68">
      <c r="B244" s="57"/>
      <c r="D244" s="57"/>
      <c r="F244" s="57"/>
      <c r="H244" s="57"/>
      <c r="J244" s="57"/>
      <c r="L244" s="57"/>
      <c r="N244" s="57"/>
      <c r="P244" s="57"/>
      <c r="R244" s="57"/>
      <c r="Z244" s="57"/>
      <c r="AB244" s="57"/>
      <c r="AD244" s="57"/>
      <c r="AF244" s="57"/>
      <c r="AH244" s="57"/>
      <c r="BE244" s="11"/>
      <c r="BF244" s="11"/>
      <c r="BG244" s="11"/>
      <c r="BH244" s="11"/>
      <c r="BI244" s="11"/>
      <c r="BJ244" s="11"/>
      <c r="BK244" s="11"/>
      <c r="BL244" s="11"/>
      <c r="BM244" s="11"/>
      <c r="BN244" s="11"/>
      <c r="BO244" s="11"/>
      <c r="BP244" s="11"/>
    </row>
    <row r="245" s="48" customFormat="1" ht="20.1" customHeight="1" spans="2:68">
      <c r="B245" s="57"/>
      <c r="D245" s="57"/>
      <c r="F245" s="57"/>
      <c r="H245" s="57"/>
      <c r="J245" s="57"/>
      <c r="L245" s="57"/>
      <c r="N245" s="57"/>
      <c r="P245" s="57"/>
      <c r="R245" s="57"/>
      <c r="Z245" s="57"/>
      <c r="AB245" s="57"/>
      <c r="AD245" s="57"/>
      <c r="AF245" s="57"/>
      <c r="AH245" s="57"/>
      <c r="BE245" s="11"/>
      <c r="BF245" s="11"/>
      <c r="BG245" s="11"/>
      <c r="BH245" s="11"/>
      <c r="BI245" s="11"/>
      <c r="BJ245" s="11"/>
      <c r="BK245" s="11"/>
      <c r="BL245" s="11"/>
      <c r="BM245" s="11"/>
      <c r="BN245" s="11"/>
      <c r="BO245" s="11"/>
      <c r="BP245" s="11"/>
    </row>
    <row r="246" s="48" customFormat="1" ht="20.1" customHeight="1" spans="2:68">
      <c r="B246" s="57"/>
      <c r="D246" s="57"/>
      <c r="F246" s="57"/>
      <c r="H246" s="57"/>
      <c r="J246" s="57"/>
      <c r="L246" s="57"/>
      <c r="N246" s="57"/>
      <c r="P246" s="57"/>
      <c r="R246" s="57"/>
      <c r="Z246" s="57"/>
      <c r="AB246" s="57"/>
      <c r="AD246" s="57"/>
      <c r="AF246" s="57"/>
      <c r="AH246" s="57"/>
      <c r="BE246" s="11"/>
      <c r="BF246" s="11"/>
      <c r="BG246" s="11"/>
      <c r="BH246" s="11"/>
      <c r="BI246" s="11"/>
      <c r="BJ246" s="11"/>
      <c r="BK246" s="11"/>
      <c r="BL246" s="11"/>
      <c r="BM246" s="11"/>
      <c r="BN246" s="11"/>
      <c r="BO246" s="11"/>
      <c r="BP246" s="11"/>
    </row>
    <row r="247" s="48" customFormat="1" ht="20.1" customHeight="1" spans="2:68">
      <c r="B247" s="57"/>
      <c r="D247" s="57"/>
      <c r="F247" s="57"/>
      <c r="H247" s="57"/>
      <c r="J247" s="57"/>
      <c r="L247" s="57"/>
      <c r="N247" s="57"/>
      <c r="P247" s="57"/>
      <c r="R247" s="57"/>
      <c r="Z247" s="57"/>
      <c r="AB247" s="57"/>
      <c r="AD247" s="57"/>
      <c r="AF247" s="57"/>
      <c r="AH247" s="57"/>
      <c r="BE247" s="11"/>
      <c r="BF247" s="11"/>
      <c r="BG247" s="11"/>
      <c r="BH247" s="11"/>
      <c r="BI247" s="11"/>
      <c r="BJ247" s="11"/>
      <c r="BK247" s="11"/>
      <c r="BL247" s="11"/>
      <c r="BM247" s="11"/>
      <c r="BN247" s="11"/>
      <c r="BO247" s="11"/>
      <c r="BP247" s="11"/>
    </row>
    <row r="248" s="48" customFormat="1" ht="20.1" customHeight="1" spans="2:68">
      <c r="B248" s="57"/>
      <c r="D248" s="57"/>
      <c r="F248" s="57"/>
      <c r="H248" s="57"/>
      <c r="J248" s="57"/>
      <c r="L248" s="57"/>
      <c r="N248" s="57"/>
      <c r="P248" s="57"/>
      <c r="R248" s="57"/>
      <c r="Z248" s="57"/>
      <c r="AB248" s="57"/>
      <c r="AD248" s="57"/>
      <c r="AF248" s="57"/>
      <c r="AH248" s="57"/>
      <c r="BE248" s="11"/>
      <c r="BF248" s="11"/>
      <c r="BG248" s="11"/>
      <c r="BH248" s="11"/>
      <c r="BI248" s="11"/>
      <c r="BJ248" s="11"/>
      <c r="BK248" s="11"/>
      <c r="BL248" s="11"/>
      <c r="BM248" s="11"/>
      <c r="BN248" s="11"/>
      <c r="BO248" s="11"/>
      <c r="BP248" s="11"/>
    </row>
    <row r="249" s="48" customFormat="1" ht="20.1" customHeight="1" spans="2:68">
      <c r="B249" s="57"/>
      <c r="D249" s="57"/>
      <c r="F249" s="57"/>
      <c r="H249" s="57"/>
      <c r="J249" s="57"/>
      <c r="L249" s="57"/>
      <c r="N249" s="57"/>
      <c r="P249" s="57"/>
      <c r="R249" s="57"/>
      <c r="Z249" s="57"/>
      <c r="AB249" s="57"/>
      <c r="AD249" s="57"/>
      <c r="AF249" s="57"/>
      <c r="AH249" s="57"/>
      <c r="BE249" s="11"/>
      <c r="BF249" s="11"/>
      <c r="BG249" s="11"/>
      <c r="BH249" s="11"/>
      <c r="BI249" s="11"/>
      <c r="BJ249" s="11"/>
      <c r="BK249" s="11"/>
      <c r="BL249" s="11"/>
      <c r="BM249" s="11"/>
      <c r="BN249" s="11"/>
      <c r="BO249" s="11"/>
      <c r="BP249" s="11"/>
    </row>
    <row r="250" s="48" customFormat="1" ht="20.1" customHeight="1" spans="2:68">
      <c r="B250" s="57"/>
      <c r="D250" s="57"/>
      <c r="F250" s="57"/>
      <c r="H250" s="57"/>
      <c r="J250" s="57"/>
      <c r="L250" s="57"/>
      <c r="N250" s="57"/>
      <c r="P250" s="57"/>
      <c r="R250" s="57"/>
      <c r="Z250" s="57"/>
      <c r="AB250" s="57"/>
      <c r="AD250" s="57"/>
      <c r="AF250" s="57"/>
      <c r="AH250" s="57"/>
      <c r="BE250" s="11"/>
      <c r="BF250" s="11"/>
      <c r="BG250" s="11"/>
      <c r="BH250" s="11"/>
      <c r="BI250" s="11"/>
      <c r="BJ250" s="11"/>
      <c r="BK250" s="11"/>
      <c r="BL250" s="11"/>
      <c r="BM250" s="11"/>
      <c r="BN250" s="11"/>
      <c r="BO250" s="11"/>
      <c r="BP250" s="11"/>
    </row>
    <row r="251" s="48" customFormat="1" ht="20.1" customHeight="1" spans="2:68">
      <c r="B251" s="57"/>
      <c r="D251" s="57"/>
      <c r="F251" s="57"/>
      <c r="H251" s="57"/>
      <c r="J251" s="57"/>
      <c r="L251" s="57"/>
      <c r="N251" s="57"/>
      <c r="P251" s="57"/>
      <c r="R251" s="57"/>
      <c r="Z251" s="57"/>
      <c r="AB251" s="57"/>
      <c r="AD251" s="57"/>
      <c r="AF251" s="57"/>
      <c r="AH251" s="57"/>
      <c r="BE251" s="11"/>
      <c r="BF251" s="11"/>
      <c r="BG251" s="11"/>
      <c r="BH251" s="11"/>
      <c r="BI251" s="11"/>
      <c r="BJ251" s="11"/>
      <c r="BK251" s="11"/>
      <c r="BL251" s="11"/>
      <c r="BM251" s="11"/>
      <c r="BN251" s="11"/>
      <c r="BO251" s="11"/>
      <c r="BP251" s="11"/>
    </row>
    <row r="252" s="48" customFormat="1" ht="20.1" customHeight="1" spans="2:68">
      <c r="B252" s="57"/>
      <c r="D252" s="57"/>
      <c r="F252" s="57"/>
      <c r="H252" s="57"/>
      <c r="J252" s="57"/>
      <c r="L252" s="57"/>
      <c r="N252" s="57"/>
      <c r="P252" s="57"/>
      <c r="R252" s="57"/>
      <c r="Z252" s="57"/>
      <c r="AB252" s="57"/>
      <c r="AD252" s="57"/>
      <c r="AF252" s="57"/>
      <c r="AH252" s="57"/>
      <c r="BE252" s="11"/>
      <c r="BF252" s="11"/>
      <c r="BG252" s="11"/>
      <c r="BH252" s="11"/>
      <c r="BI252" s="11"/>
      <c r="BJ252" s="11"/>
      <c r="BK252" s="11"/>
      <c r="BL252" s="11"/>
      <c r="BM252" s="11"/>
      <c r="BN252" s="11"/>
      <c r="BO252" s="11"/>
      <c r="BP252" s="11"/>
    </row>
    <row r="253" s="48" customFormat="1" ht="20.1" customHeight="1" spans="2:68">
      <c r="B253" s="57"/>
      <c r="D253" s="57"/>
      <c r="F253" s="57"/>
      <c r="H253" s="57"/>
      <c r="J253" s="57"/>
      <c r="L253" s="57"/>
      <c r="N253" s="57"/>
      <c r="P253" s="57"/>
      <c r="R253" s="57"/>
      <c r="Z253" s="57"/>
      <c r="AB253" s="57"/>
      <c r="AD253" s="57"/>
      <c r="AF253" s="57"/>
      <c r="AH253" s="57"/>
      <c r="BE253" s="11"/>
      <c r="BF253" s="11"/>
      <c r="BG253" s="11"/>
      <c r="BH253" s="11"/>
      <c r="BI253" s="11"/>
      <c r="BJ253" s="11"/>
      <c r="BK253" s="11"/>
      <c r="BL253" s="11"/>
      <c r="BM253" s="11"/>
      <c r="BN253" s="11"/>
      <c r="BO253" s="11"/>
      <c r="BP253" s="11"/>
    </row>
    <row r="254" s="48" customFormat="1" ht="20.1" customHeight="1" spans="2:68">
      <c r="B254" s="57"/>
      <c r="D254" s="57"/>
      <c r="F254" s="57"/>
      <c r="H254" s="57"/>
      <c r="J254" s="57"/>
      <c r="L254" s="57"/>
      <c r="N254" s="57"/>
      <c r="P254" s="57"/>
      <c r="R254" s="57"/>
      <c r="Z254" s="57"/>
      <c r="AB254" s="57"/>
      <c r="AD254" s="57"/>
      <c r="AF254" s="57"/>
      <c r="AH254" s="57"/>
      <c r="BE254" s="11"/>
      <c r="BF254" s="11"/>
      <c r="BG254" s="11"/>
      <c r="BH254" s="11"/>
      <c r="BI254" s="11"/>
      <c r="BJ254" s="11"/>
      <c r="BK254" s="11"/>
      <c r="BL254" s="11"/>
      <c r="BM254" s="11"/>
      <c r="BN254" s="11"/>
      <c r="BO254" s="11"/>
      <c r="BP254" s="11"/>
    </row>
    <row r="255" s="48" customFormat="1" ht="20.1" customHeight="1" spans="2:68">
      <c r="B255" s="57"/>
      <c r="D255" s="57"/>
      <c r="F255" s="57"/>
      <c r="H255" s="57"/>
      <c r="J255" s="57"/>
      <c r="L255" s="57"/>
      <c r="N255" s="57"/>
      <c r="P255" s="57"/>
      <c r="R255" s="57"/>
      <c r="Z255" s="57"/>
      <c r="AB255" s="57"/>
      <c r="AD255" s="57"/>
      <c r="AF255" s="57"/>
      <c r="AH255" s="57"/>
      <c r="BE255" s="11"/>
      <c r="BF255" s="11"/>
      <c r="BG255" s="11"/>
      <c r="BH255" s="11"/>
      <c r="BI255" s="11"/>
      <c r="BJ255" s="11"/>
      <c r="BK255" s="11"/>
      <c r="BL255" s="11"/>
      <c r="BM255" s="11"/>
      <c r="BN255" s="11"/>
      <c r="BO255" s="11"/>
      <c r="BP255" s="11"/>
    </row>
    <row r="256" s="48" customFormat="1" ht="20.1" customHeight="1" spans="2:68">
      <c r="B256" s="57"/>
      <c r="D256" s="57"/>
      <c r="F256" s="57"/>
      <c r="H256" s="57"/>
      <c r="J256" s="57"/>
      <c r="L256" s="57"/>
      <c r="N256" s="57"/>
      <c r="P256" s="57"/>
      <c r="R256" s="57"/>
      <c r="Z256" s="57"/>
      <c r="AB256" s="57"/>
      <c r="AD256" s="57"/>
      <c r="AF256" s="57"/>
      <c r="AH256" s="57"/>
      <c r="BE256" s="11"/>
      <c r="BF256" s="11"/>
      <c r="BG256" s="11"/>
      <c r="BH256" s="11"/>
      <c r="BI256" s="11"/>
      <c r="BJ256" s="11"/>
      <c r="BK256" s="11"/>
      <c r="BL256" s="11"/>
      <c r="BM256" s="11"/>
      <c r="BN256" s="11"/>
      <c r="BO256" s="11"/>
      <c r="BP256" s="11"/>
    </row>
    <row r="257" s="48" customFormat="1" ht="20.1" customHeight="1" spans="2:68">
      <c r="B257" s="57"/>
      <c r="D257" s="57"/>
      <c r="F257" s="57"/>
      <c r="H257" s="57"/>
      <c r="J257" s="57"/>
      <c r="L257" s="57"/>
      <c r="N257" s="57"/>
      <c r="P257" s="57"/>
      <c r="R257" s="57"/>
      <c r="Z257" s="57"/>
      <c r="AB257" s="57"/>
      <c r="AD257" s="57"/>
      <c r="AF257" s="57"/>
      <c r="AH257" s="57"/>
      <c r="BE257" s="11"/>
      <c r="BF257" s="11"/>
      <c r="BG257" s="11"/>
      <c r="BH257" s="11"/>
      <c r="BI257" s="11"/>
      <c r="BJ257" s="11"/>
      <c r="BK257" s="11"/>
      <c r="BL257" s="11"/>
      <c r="BM257" s="11"/>
      <c r="BN257" s="11"/>
      <c r="BO257" s="11"/>
      <c r="BP257" s="11"/>
    </row>
    <row r="258" s="48" customFormat="1" ht="20.1" customHeight="1" spans="2:68">
      <c r="B258" s="57"/>
      <c r="D258" s="57"/>
      <c r="F258" s="57"/>
      <c r="H258" s="57"/>
      <c r="J258" s="57"/>
      <c r="L258" s="57"/>
      <c r="N258" s="57"/>
      <c r="P258" s="57"/>
      <c r="R258" s="57"/>
      <c r="Z258" s="57"/>
      <c r="AB258" s="57"/>
      <c r="AD258" s="57"/>
      <c r="AF258" s="57"/>
      <c r="AH258" s="57"/>
      <c r="BE258" s="11"/>
      <c r="BF258" s="11"/>
      <c r="BG258" s="11"/>
      <c r="BH258" s="11"/>
      <c r="BI258" s="11"/>
      <c r="BJ258" s="11"/>
      <c r="BK258" s="11"/>
      <c r="BL258" s="11"/>
      <c r="BM258" s="11"/>
      <c r="BN258" s="11"/>
      <c r="BO258" s="11"/>
      <c r="BP258" s="11"/>
    </row>
    <row r="259" s="48" customFormat="1" ht="20.1" customHeight="1" spans="2:68">
      <c r="B259" s="57"/>
      <c r="D259" s="57"/>
      <c r="F259" s="57"/>
      <c r="H259" s="57"/>
      <c r="J259" s="57"/>
      <c r="L259" s="57"/>
      <c r="N259" s="57"/>
      <c r="P259" s="57"/>
      <c r="R259" s="57"/>
      <c r="Z259" s="57"/>
      <c r="AB259" s="57"/>
      <c r="AD259" s="57"/>
      <c r="AF259" s="57"/>
      <c r="AH259" s="57"/>
      <c r="BE259" s="11"/>
      <c r="BF259" s="11"/>
      <c r="BG259" s="11"/>
      <c r="BH259" s="11"/>
      <c r="BI259" s="11"/>
      <c r="BJ259" s="11"/>
      <c r="BK259" s="11"/>
      <c r="BL259" s="11"/>
      <c r="BM259" s="11"/>
      <c r="BN259" s="11"/>
      <c r="BO259" s="11"/>
      <c r="BP259" s="11"/>
    </row>
    <row r="260" s="48" customFormat="1" ht="20.1" customHeight="1" spans="2:68">
      <c r="B260" s="57"/>
      <c r="D260" s="57"/>
      <c r="F260" s="57"/>
      <c r="H260" s="57"/>
      <c r="J260" s="57"/>
      <c r="L260" s="57"/>
      <c r="N260" s="57"/>
      <c r="P260" s="57"/>
      <c r="R260" s="57"/>
      <c r="Z260" s="57"/>
      <c r="AB260" s="57"/>
      <c r="AD260" s="57"/>
      <c r="AF260" s="57"/>
      <c r="AH260" s="57"/>
      <c r="BE260" s="11"/>
      <c r="BF260" s="11"/>
      <c r="BG260" s="11"/>
      <c r="BH260" s="11"/>
      <c r="BI260" s="11"/>
      <c r="BJ260" s="11"/>
      <c r="BK260" s="11"/>
      <c r="BL260" s="11"/>
      <c r="BM260" s="11"/>
      <c r="BN260" s="11"/>
      <c r="BO260" s="11"/>
      <c r="BP260" s="11"/>
    </row>
    <row r="261" s="48" customFormat="1" ht="20.1" customHeight="1" spans="2:68">
      <c r="B261" s="57"/>
      <c r="D261" s="57"/>
      <c r="F261" s="57"/>
      <c r="H261" s="57"/>
      <c r="J261" s="57"/>
      <c r="L261" s="57"/>
      <c r="N261" s="57"/>
      <c r="P261" s="57"/>
      <c r="R261" s="57"/>
      <c r="Z261" s="57"/>
      <c r="AB261" s="57"/>
      <c r="AD261" s="57"/>
      <c r="AF261" s="57"/>
      <c r="AH261" s="57"/>
      <c r="BE261" s="11"/>
      <c r="BF261" s="11"/>
      <c r="BG261" s="11"/>
      <c r="BH261" s="11"/>
      <c r="BI261" s="11"/>
      <c r="BJ261" s="11"/>
      <c r="BK261" s="11"/>
      <c r="BL261" s="11"/>
      <c r="BM261" s="11"/>
      <c r="BN261" s="11"/>
      <c r="BO261" s="11"/>
      <c r="BP261" s="11"/>
    </row>
    <row r="262" s="48" customFormat="1" ht="20.1" customHeight="1" spans="2:68">
      <c r="B262" s="57"/>
      <c r="D262" s="57"/>
      <c r="F262" s="57"/>
      <c r="H262" s="57"/>
      <c r="J262" s="57"/>
      <c r="L262" s="57"/>
      <c r="N262" s="57"/>
      <c r="P262" s="57"/>
      <c r="R262" s="57"/>
      <c r="Z262" s="57"/>
      <c r="AB262" s="57"/>
      <c r="AD262" s="57"/>
      <c r="AF262" s="57"/>
      <c r="AH262" s="57"/>
      <c r="BE262" s="11"/>
      <c r="BF262" s="11"/>
      <c r="BG262" s="11"/>
      <c r="BH262" s="11"/>
      <c r="BI262" s="11"/>
      <c r="BJ262" s="11"/>
      <c r="BK262" s="11"/>
      <c r="BL262" s="11"/>
      <c r="BM262" s="11"/>
      <c r="BN262" s="11"/>
      <c r="BO262" s="11"/>
      <c r="BP262" s="11"/>
    </row>
    <row r="263" s="48" customFormat="1" ht="20.1" customHeight="1" spans="2:68">
      <c r="B263" s="57"/>
      <c r="D263" s="57"/>
      <c r="F263" s="57"/>
      <c r="H263" s="57"/>
      <c r="J263" s="57"/>
      <c r="L263" s="57"/>
      <c r="N263" s="57"/>
      <c r="P263" s="57"/>
      <c r="R263" s="57"/>
      <c r="Z263" s="57"/>
      <c r="AB263" s="57"/>
      <c r="AD263" s="57"/>
      <c r="AF263" s="57"/>
      <c r="AH263" s="57"/>
      <c r="BE263" s="11"/>
      <c r="BF263" s="11"/>
      <c r="BG263" s="11"/>
      <c r="BH263" s="11"/>
      <c r="BI263" s="11"/>
      <c r="BJ263" s="11"/>
      <c r="BK263" s="11"/>
      <c r="BL263" s="11"/>
      <c r="BM263" s="11"/>
      <c r="BN263" s="11"/>
      <c r="BO263" s="11"/>
      <c r="BP263" s="11"/>
    </row>
    <row r="264" s="48" customFormat="1" ht="20.1" customHeight="1" spans="2:68">
      <c r="B264" s="57"/>
      <c r="D264" s="57"/>
      <c r="F264" s="57"/>
      <c r="H264" s="57"/>
      <c r="J264" s="57"/>
      <c r="L264" s="57"/>
      <c r="N264" s="57"/>
      <c r="P264" s="57"/>
      <c r="R264" s="57"/>
      <c r="Z264" s="57"/>
      <c r="AB264" s="57"/>
      <c r="AD264" s="57"/>
      <c r="AF264" s="57"/>
      <c r="AH264" s="57"/>
      <c r="BE264" s="11"/>
      <c r="BF264" s="11"/>
      <c r="BG264" s="11"/>
      <c r="BH264" s="11"/>
      <c r="BI264" s="11"/>
      <c r="BJ264" s="11"/>
      <c r="BK264" s="11"/>
      <c r="BL264" s="11"/>
      <c r="BM264" s="11"/>
      <c r="BN264" s="11"/>
      <c r="BO264" s="11"/>
      <c r="BP264" s="11"/>
    </row>
    <row r="265" s="48" customFormat="1" ht="20.1" customHeight="1" spans="2:68">
      <c r="B265" s="57"/>
      <c r="D265" s="57"/>
      <c r="F265" s="57"/>
      <c r="H265" s="57"/>
      <c r="J265" s="57"/>
      <c r="L265" s="57"/>
      <c r="N265" s="57"/>
      <c r="P265" s="57"/>
      <c r="R265" s="57"/>
      <c r="Z265" s="57"/>
      <c r="AB265" s="57"/>
      <c r="AD265" s="57"/>
      <c r="AF265" s="57"/>
      <c r="AH265" s="57"/>
      <c r="BE265" s="11"/>
      <c r="BF265" s="11"/>
      <c r="BG265" s="11"/>
      <c r="BH265" s="11"/>
      <c r="BI265" s="11"/>
      <c r="BJ265" s="11"/>
      <c r="BK265" s="11"/>
      <c r="BL265" s="11"/>
      <c r="BM265" s="11"/>
      <c r="BN265" s="11"/>
      <c r="BO265" s="11"/>
      <c r="BP265" s="11"/>
    </row>
    <row r="266" s="48" customFormat="1" ht="20.1" customHeight="1" spans="2:68">
      <c r="B266" s="57"/>
      <c r="D266" s="57"/>
      <c r="F266" s="57"/>
      <c r="H266" s="57"/>
      <c r="J266" s="57"/>
      <c r="L266" s="57"/>
      <c r="N266" s="57"/>
      <c r="P266" s="57"/>
      <c r="R266" s="57"/>
      <c r="Z266" s="57"/>
      <c r="AB266" s="57"/>
      <c r="AD266" s="57"/>
      <c r="AF266" s="57"/>
      <c r="AH266" s="57"/>
      <c r="BE266" s="11"/>
      <c r="BF266" s="11"/>
      <c r="BG266" s="11"/>
      <c r="BH266" s="11"/>
      <c r="BI266" s="11"/>
      <c r="BJ266" s="11"/>
      <c r="BK266" s="11"/>
      <c r="BL266" s="11"/>
      <c r="BM266" s="11"/>
      <c r="BN266" s="11"/>
      <c r="BO266" s="11"/>
      <c r="BP266" s="11"/>
    </row>
    <row r="267" s="48" customFormat="1" ht="20.1" customHeight="1" spans="2:68">
      <c r="B267" s="57"/>
      <c r="D267" s="57"/>
      <c r="F267" s="57"/>
      <c r="H267" s="57"/>
      <c r="J267" s="57"/>
      <c r="L267" s="57"/>
      <c r="N267" s="57"/>
      <c r="P267" s="57"/>
      <c r="R267" s="57"/>
      <c r="Z267" s="57"/>
      <c r="AB267" s="57"/>
      <c r="AD267" s="57"/>
      <c r="AF267" s="57"/>
      <c r="AH267" s="57"/>
      <c r="BE267" s="11"/>
      <c r="BF267" s="11"/>
      <c r="BG267" s="11"/>
      <c r="BH267" s="11"/>
      <c r="BI267" s="11"/>
      <c r="BJ267" s="11"/>
      <c r="BK267" s="11"/>
      <c r="BL267" s="11"/>
      <c r="BM267" s="11"/>
      <c r="BN267" s="11"/>
      <c r="BO267" s="11"/>
      <c r="BP267" s="11"/>
    </row>
    <row r="268" s="48" customFormat="1" ht="20.1" customHeight="1" spans="2:68">
      <c r="B268" s="57"/>
      <c r="D268" s="57"/>
      <c r="F268" s="57"/>
      <c r="H268" s="57"/>
      <c r="J268" s="57"/>
      <c r="L268" s="57"/>
      <c r="N268" s="57"/>
      <c r="P268" s="57"/>
      <c r="R268" s="57"/>
      <c r="Z268" s="57"/>
      <c r="AB268" s="57"/>
      <c r="AD268" s="57"/>
      <c r="AF268" s="57"/>
      <c r="AH268" s="57"/>
      <c r="BE268" s="11"/>
      <c r="BF268" s="11"/>
      <c r="BG268" s="11"/>
      <c r="BH268" s="11"/>
      <c r="BI268" s="11"/>
      <c r="BJ268" s="11"/>
      <c r="BK268" s="11"/>
      <c r="BL268" s="11"/>
      <c r="BM268" s="11"/>
      <c r="BN268" s="11"/>
      <c r="BO268" s="11"/>
      <c r="BP268" s="11"/>
    </row>
    <row r="269" s="48" customFormat="1" ht="20.1" customHeight="1" spans="2:68">
      <c r="B269" s="57"/>
      <c r="D269" s="57"/>
      <c r="F269" s="57"/>
      <c r="H269" s="57"/>
      <c r="J269" s="57"/>
      <c r="L269" s="57"/>
      <c r="N269" s="57"/>
      <c r="P269" s="57"/>
      <c r="R269" s="57"/>
      <c r="Z269" s="57"/>
      <c r="AB269" s="57"/>
      <c r="AD269" s="57"/>
      <c r="AF269" s="57"/>
      <c r="AH269" s="57"/>
      <c r="BE269" s="11"/>
      <c r="BF269" s="11"/>
      <c r="BG269" s="11"/>
      <c r="BH269" s="11"/>
      <c r="BI269" s="11"/>
      <c r="BJ269" s="11"/>
      <c r="BK269" s="11"/>
      <c r="BL269" s="11"/>
      <c r="BM269" s="11"/>
      <c r="BN269" s="11"/>
      <c r="BO269" s="11"/>
      <c r="BP269" s="11"/>
    </row>
    <row r="270" s="48" customFormat="1" ht="20.1" customHeight="1" spans="2:68">
      <c r="B270" s="57"/>
      <c r="D270" s="57"/>
      <c r="F270" s="57"/>
      <c r="H270" s="57"/>
      <c r="J270" s="57"/>
      <c r="L270" s="57"/>
      <c r="N270" s="57"/>
      <c r="P270" s="57"/>
      <c r="R270" s="57"/>
      <c r="Z270" s="57"/>
      <c r="AB270" s="57"/>
      <c r="AD270" s="57"/>
      <c r="AF270" s="57"/>
      <c r="AH270" s="57"/>
      <c r="BE270" s="11"/>
      <c r="BF270" s="11"/>
      <c r="BG270" s="11"/>
      <c r="BH270" s="11"/>
      <c r="BI270" s="11"/>
      <c r="BJ270" s="11"/>
      <c r="BK270" s="11"/>
      <c r="BL270" s="11"/>
      <c r="BM270" s="11"/>
      <c r="BN270" s="11"/>
      <c r="BO270" s="11"/>
      <c r="BP270" s="11"/>
    </row>
    <row r="271" s="48" customFormat="1" ht="20.1" customHeight="1" spans="2:68">
      <c r="B271" s="57"/>
      <c r="D271" s="57"/>
      <c r="F271" s="57"/>
      <c r="H271" s="57"/>
      <c r="J271" s="57"/>
      <c r="L271" s="57"/>
      <c r="N271" s="57"/>
      <c r="P271" s="57"/>
      <c r="R271" s="57"/>
      <c r="Z271" s="57"/>
      <c r="AB271" s="57"/>
      <c r="AD271" s="57"/>
      <c r="AF271" s="57"/>
      <c r="AH271" s="57"/>
      <c r="BE271" s="11"/>
      <c r="BF271" s="11"/>
      <c r="BG271" s="11"/>
      <c r="BH271" s="11"/>
      <c r="BI271" s="11"/>
      <c r="BJ271" s="11"/>
      <c r="BK271" s="11"/>
      <c r="BL271" s="11"/>
      <c r="BM271" s="11"/>
      <c r="BN271" s="11"/>
      <c r="BO271" s="11"/>
      <c r="BP271" s="11"/>
    </row>
    <row r="272" s="48" customFormat="1" ht="20.1" customHeight="1" spans="2:68">
      <c r="B272" s="57"/>
      <c r="D272" s="57"/>
      <c r="F272" s="57"/>
      <c r="H272" s="57"/>
      <c r="J272" s="57"/>
      <c r="L272" s="57"/>
      <c r="N272" s="57"/>
      <c r="P272" s="57"/>
      <c r="R272" s="57"/>
      <c r="Z272" s="57"/>
      <c r="AB272" s="57"/>
      <c r="AD272" s="57"/>
      <c r="AF272" s="57"/>
      <c r="AH272" s="57"/>
      <c r="BE272" s="11"/>
      <c r="BF272" s="11"/>
      <c r="BG272" s="11"/>
      <c r="BH272" s="11"/>
      <c r="BI272" s="11"/>
      <c r="BJ272" s="11"/>
      <c r="BK272" s="11"/>
      <c r="BL272" s="11"/>
      <c r="BM272" s="11"/>
      <c r="BN272" s="11"/>
      <c r="BO272" s="11"/>
      <c r="BP272" s="11"/>
    </row>
    <row r="273" s="48" customFormat="1" ht="20.1" customHeight="1" spans="2:68">
      <c r="B273" s="57"/>
      <c r="D273" s="57"/>
      <c r="F273" s="57"/>
      <c r="H273" s="57"/>
      <c r="J273" s="57"/>
      <c r="L273" s="57"/>
      <c r="N273" s="57"/>
      <c r="P273" s="57"/>
      <c r="R273" s="57"/>
      <c r="Z273" s="57"/>
      <c r="AB273" s="57"/>
      <c r="AD273" s="57"/>
      <c r="AF273" s="57"/>
      <c r="AH273" s="57"/>
      <c r="BE273" s="11"/>
      <c r="BF273" s="11"/>
      <c r="BG273" s="11"/>
      <c r="BH273" s="11"/>
      <c r="BI273" s="11"/>
      <c r="BJ273" s="11"/>
      <c r="BK273" s="11"/>
      <c r="BL273" s="11"/>
      <c r="BM273" s="11"/>
      <c r="BN273" s="11"/>
      <c r="BO273" s="11"/>
      <c r="BP273" s="11"/>
    </row>
    <row r="274" s="48" customFormat="1" ht="20.1" customHeight="1" spans="2:68">
      <c r="B274" s="57"/>
      <c r="D274" s="57"/>
      <c r="F274" s="57"/>
      <c r="H274" s="57"/>
      <c r="J274" s="57"/>
      <c r="L274" s="57"/>
      <c r="N274" s="57"/>
      <c r="P274" s="57"/>
      <c r="R274" s="57"/>
      <c r="Z274" s="57"/>
      <c r="AB274" s="57"/>
      <c r="AD274" s="57"/>
      <c r="AF274" s="57"/>
      <c r="AH274" s="57"/>
      <c r="BE274" s="11"/>
      <c r="BF274" s="11"/>
      <c r="BG274" s="11"/>
      <c r="BH274" s="11"/>
      <c r="BI274" s="11"/>
      <c r="BJ274" s="11"/>
      <c r="BK274" s="11"/>
      <c r="BL274" s="11"/>
      <c r="BM274" s="11"/>
      <c r="BN274" s="11"/>
      <c r="BO274" s="11"/>
      <c r="BP274" s="11"/>
    </row>
    <row r="275" s="48" customFormat="1" ht="20.1" customHeight="1" spans="2:68">
      <c r="B275" s="57"/>
      <c r="D275" s="57"/>
      <c r="F275" s="57"/>
      <c r="H275" s="57"/>
      <c r="J275" s="57"/>
      <c r="L275" s="57"/>
      <c r="N275" s="57"/>
      <c r="P275" s="57"/>
      <c r="R275" s="57"/>
      <c r="Z275" s="57"/>
      <c r="AB275" s="57"/>
      <c r="AD275" s="57"/>
      <c r="AF275" s="57"/>
      <c r="AH275" s="57"/>
      <c r="BE275" s="11"/>
      <c r="BF275" s="11"/>
      <c r="BG275" s="11"/>
      <c r="BH275" s="11"/>
      <c r="BI275" s="11"/>
      <c r="BJ275" s="11"/>
      <c r="BK275" s="11"/>
      <c r="BL275" s="11"/>
      <c r="BM275" s="11"/>
      <c r="BN275" s="11"/>
      <c r="BO275" s="11"/>
      <c r="BP275" s="11"/>
    </row>
    <row r="276" s="48" customFormat="1" ht="20.1" customHeight="1" spans="2:68">
      <c r="B276" s="57"/>
      <c r="D276" s="57"/>
      <c r="F276" s="57"/>
      <c r="H276" s="57"/>
      <c r="J276" s="57"/>
      <c r="L276" s="57"/>
      <c r="N276" s="57"/>
      <c r="P276" s="57"/>
      <c r="R276" s="57"/>
      <c r="Z276" s="57"/>
      <c r="AB276" s="57"/>
      <c r="AD276" s="57"/>
      <c r="AF276" s="57"/>
      <c r="AH276" s="57"/>
      <c r="BE276" s="11"/>
      <c r="BF276" s="11"/>
      <c r="BG276" s="11"/>
      <c r="BH276" s="11"/>
      <c r="BI276" s="11"/>
      <c r="BJ276" s="11"/>
      <c r="BK276" s="11"/>
      <c r="BL276" s="11"/>
      <c r="BM276" s="11"/>
      <c r="BN276" s="11"/>
      <c r="BO276" s="11"/>
      <c r="BP276" s="11"/>
    </row>
    <row r="277" s="48" customFormat="1" ht="20.1" customHeight="1" spans="2:68">
      <c r="B277" s="57"/>
      <c r="D277" s="57"/>
      <c r="F277" s="57"/>
      <c r="H277" s="57"/>
      <c r="J277" s="57"/>
      <c r="L277" s="57"/>
      <c r="N277" s="57"/>
      <c r="P277" s="57"/>
      <c r="R277" s="57"/>
      <c r="Z277" s="57"/>
      <c r="AB277" s="57"/>
      <c r="AD277" s="57"/>
      <c r="AF277" s="57"/>
      <c r="AH277" s="57"/>
      <c r="BE277" s="11"/>
      <c r="BF277" s="11"/>
      <c r="BG277" s="11"/>
      <c r="BH277" s="11"/>
      <c r="BI277" s="11"/>
      <c r="BJ277" s="11"/>
      <c r="BK277" s="11"/>
      <c r="BL277" s="11"/>
      <c r="BM277" s="11"/>
      <c r="BN277" s="11"/>
      <c r="BO277" s="11"/>
      <c r="BP277" s="11"/>
    </row>
    <row r="278" s="48" customFormat="1" ht="20.1" customHeight="1" spans="2:68">
      <c r="B278" s="57"/>
      <c r="D278" s="57"/>
      <c r="F278" s="57"/>
      <c r="H278" s="57"/>
      <c r="J278" s="57"/>
      <c r="L278" s="57"/>
      <c r="N278" s="57"/>
      <c r="P278" s="57"/>
      <c r="R278" s="57"/>
      <c r="Z278" s="57"/>
      <c r="AB278" s="57"/>
      <c r="AD278" s="57"/>
      <c r="AF278" s="57"/>
      <c r="AH278" s="57"/>
      <c r="BE278" s="11"/>
      <c r="BF278" s="11"/>
      <c r="BG278" s="11"/>
      <c r="BH278" s="11"/>
      <c r="BI278" s="11"/>
      <c r="BJ278" s="11"/>
      <c r="BK278" s="11"/>
      <c r="BL278" s="11"/>
      <c r="BM278" s="11"/>
      <c r="BN278" s="11"/>
      <c r="BO278" s="11"/>
      <c r="BP278" s="11"/>
    </row>
    <row r="279" s="48" customFormat="1" ht="20.1" customHeight="1" spans="2:68">
      <c r="B279" s="57"/>
      <c r="D279" s="57"/>
      <c r="F279" s="57"/>
      <c r="H279" s="57"/>
      <c r="J279" s="57"/>
      <c r="L279" s="57"/>
      <c r="N279" s="57"/>
      <c r="P279" s="57"/>
      <c r="R279" s="57"/>
      <c r="Z279" s="57"/>
      <c r="AB279" s="57"/>
      <c r="AD279" s="57"/>
      <c r="AF279" s="57"/>
      <c r="AH279" s="57"/>
      <c r="BE279" s="11"/>
      <c r="BF279" s="11"/>
      <c r="BG279" s="11"/>
      <c r="BH279" s="11"/>
      <c r="BI279" s="11"/>
      <c r="BJ279" s="11"/>
      <c r="BK279" s="11"/>
      <c r="BL279" s="11"/>
      <c r="BM279" s="11"/>
      <c r="BN279" s="11"/>
      <c r="BO279" s="11"/>
      <c r="BP279" s="11"/>
    </row>
    <row r="280" s="48" customFormat="1" ht="20.1" customHeight="1" spans="2:68">
      <c r="B280" s="57"/>
      <c r="D280" s="57"/>
      <c r="F280" s="57"/>
      <c r="H280" s="57"/>
      <c r="J280" s="57"/>
      <c r="L280" s="57"/>
      <c r="N280" s="57"/>
      <c r="P280" s="57"/>
      <c r="R280" s="57"/>
      <c r="Z280" s="57"/>
      <c r="AB280" s="57"/>
      <c r="AD280" s="57"/>
      <c r="AF280" s="57"/>
      <c r="AH280" s="57"/>
      <c r="BE280" s="11"/>
      <c r="BF280" s="11"/>
      <c r="BG280" s="11"/>
      <c r="BH280" s="11"/>
      <c r="BI280" s="11"/>
      <c r="BJ280" s="11"/>
      <c r="BK280" s="11"/>
      <c r="BL280" s="11"/>
      <c r="BM280" s="11"/>
      <c r="BN280" s="11"/>
      <c r="BO280" s="11"/>
      <c r="BP280" s="11"/>
    </row>
    <row r="281" s="48" customFormat="1" ht="20.1" customHeight="1" spans="2:68">
      <c r="B281" s="57"/>
      <c r="D281" s="57"/>
      <c r="F281" s="57"/>
      <c r="H281" s="57"/>
      <c r="J281" s="57"/>
      <c r="L281" s="57"/>
      <c r="N281" s="57"/>
      <c r="P281" s="57"/>
      <c r="R281" s="57"/>
      <c r="Z281" s="57"/>
      <c r="AB281" s="57"/>
      <c r="AD281" s="57"/>
      <c r="AF281" s="57"/>
      <c r="AH281" s="57"/>
      <c r="BE281" s="11"/>
      <c r="BF281" s="11"/>
      <c r="BG281" s="11"/>
      <c r="BH281" s="11"/>
      <c r="BI281" s="11"/>
      <c r="BJ281" s="11"/>
      <c r="BK281" s="11"/>
      <c r="BL281" s="11"/>
      <c r="BM281" s="11"/>
      <c r="BN281" s="11"/>
      <c r="BO281" s="11"/>
      <c r="BP281" s="11"/>
    </row>
    <row r="282" s="48" customFormat="1" ht="20.1" customHeight="1" spans="2:68">
      <c r="B282" s="57"/>
      <c r="D282" s="57"/>
      <c r="F282" s="57"/>
      <c r="H282" s="57"/>
      <c r="J282" s="57"/>
      <c r="L282" s="57"/>
      <c r="N282" s="57"/>
      <c r="P282" s="57"/>
      <c r="R282" s="57"/>
      <c r="Z282" s="57"/>
      <c r="AB282" s="57"/>
      <c r="AD282" s="57"/>
      <c r="AF282" s="57"/>
      <c r="AH282" s="57"/>
      <c r="BE282" s="11"/>
      <c r="BF282" s="11"/>
      <c r="BG282" s="11"/>
      <c r="BH282" s="11"/>
      <c r="BI282" s="11"/>
      <c r="BJ282" s="11"/>
      <c r="BK282" s="11"/>
      <c r="BL282" s="11"/>
      <c r="BM282" s="11"/>
      <c r="BN282" s="11"/>
      <c r="BO282" s="11"/>
      <c r="BP282" s="11"/>
    </row>
    <row r="283" s="48" customFormat="1" ht="20.1" customHeight="1" spans="2:68">
      <c r="B283" s="57"/>
      <c r="D283" s="57"/>
      <c r="F283" s="57"/>
      <c r="H283" s="57"/>
      <c r="J283" s="57"/>
      <c r="L283" s="57"/>
      <c r="N283" s="57"/>
      <c r="P283" s="57"/>
      <c r="R283" s="57"/>
      <c r="Z283" s="57"/>
      <c r="AB283" s="57"/>
      <c r="AD283" s="57"/>
      <c r="AF283" s="57"/>
      <c r="AH283" s="57"/>
      <c r="BE283" s="11"/>
      <c r="BF283" s="11"/>
      <c r="BG283" s="11"/>
      <c r="BH283" s="11"/>
      <c r="BI283" s="11"/>
      <c r="BJ283" s="11"/>
      <c r="BK283" s="11"/>
      <c r="BL283" s="11"/>
      <c r="BM283" s="11"/>
      <c r="BN283" s="11"/>
      <c r="BO283" s="11"/>
      <c r="BP283" s="11"/>
    </row>
    <row r="284" s="48" customFormat="1" ht="20.1" customHeight="1" spans="2:68">
      <c r="B284" s="57"/>
      <c r="D284" s="57"/>
      <c r="F284" s="57"/>
      <c r="H284" s="57"/>
      <c r="J284" s="57"/>
      <c r="L284" s="57"/>
      <c r="N284" s="57"/>
      <c r="P284" s="57"/>
      <c r="R284" s="57"/>
      <c r="Z284" s="57"/>
      <c r="AB284" s="57"/>
      <c r="AD284" s="57"/>
      <c r="AF284" s="57"/>
      <c r="AH284" s="57"/>
      <c r="BE284" s="11"/>
      <c r="BF284" s="11"/>
      <c r="BG284" s="11"/>
      <c r="BH284" s="11"/>
      <c r="BI284" s="11"/>
      <c r="BJ284" s="11"/>
      <c r="BK284" s="11"/>
      <c r="BL284" s="11"/>
      <c r="BM284" s="11"/>
      <c r="BN284" s="11"/>
      <c r="BO284" s="11"/>
      <c r="BP284" s="11"/>
    </row>
    <row r="285" s="48" customFormat="1" ht="20.1" customHeight="1" spans="2:68">
      <c r="B285" s="57"/>
      <c r="D285" s="57"/>
      <c r="F285" s="57"/>
      <c r="H285" s="57"/>
      <c r="J285" s="57"/>
      <c r="L285" s="57"/>
      <c r="N285" s="57"/>
      <c r="P285" s="57"/>
      <c r="R285" s="57"/>
      <c r="Z285" s="57"/>
      <c r="AB285" s="57"/>
      <c r="AD285" s="57"/>
      <c r="AF285" s="57"/>
      <c r="AH285" s="57"/>
      <c r="BE285" s="11"/>
      <c r="BF285" s="11"/>
      <c r="BG285" s="11"/>
      <c r="BH285" s="11"/>
      <c r="BI285" s="11"/>
      <c r="BJ285" s="11"/>
      <c r="BK285" s="11"/>
      <c r="BL285" s="11"/>
      <c r="BM285" s="11"/>
      <c r="BN285" s="11"/>
      <c r="BO285" s="11"/>
      <c r="BP285" s="11"/>
    </row>
    <row r="286" s="48" customFormat="1" ht="20.1" customHeight="1" spans="2:68">
      <c r="B286" s="57"/>
      <c r="D286" s="57"/>
      <c r="F286" s="57"/>
      <c r="H286" s="57"/>
      <c r="J286" s="57"/>
      <c r="L286" s="57"/>
      <c r="N286" s="57"/>
      <c r="P286" s="57"/>
      <c r="R286" s="57"/>
      <c r="Z286" s="57"/>
      <c r="AB286" s="57"/>
      <c r="AD286" s="57"/>
      <c r="AF286" s="57"/>
      <c r="AH286" s="57"/>
      <c r="BE286" s="11"/>
      <c r="BF286" s="11"/>
      <c r="BG286" s="11"/>
      <c r="BH286" s="11"/>
      <c r="BI286" s="11"/>
      <c r="BJ286" s="11"/>
      <c r="BK286" s="11"/>
      <c r="BL286" s="11"/>
      <c r="BM286" s="11"/>
      <c r="BN286" s="11"/>
      <c r="BO286" s="11"/>
      <c r="BP286" s="11"/>
    </row>
    <row r="287" s="48" customFormat="1" ht="20.1" customHeight="1" spans="2:68">
      <c r="B287" s="57"/>
      <c r="D287" s="57"/>
      <c r="F287" s="57"/>
      <c r="H287" s="57"/>
      <c r="J287" s="57"/>
      <c r="L287" s="57"/>
      <c r="N287" s="57"/>
      <c r="P287" s="57"/>
      <c r="R287" s="57"/>
      <c r="Z287" s="57"/>
      <c r="AB287" s="57"/>
      <c r="AD287" s="57"/>
      <c r="AF287" s="57"/>
      <c r="AH287" s="57"/>
      <c r="BE287" s="11"/>
      <c r="BF287" s="11"/>
      <c r="BG287" s="11"/>
      <c r="BH287" s="11"/>
      <c r="BI287" s="11"/>
      <c r="BJ287" s="11"/>
      <c r="BK287" s="11"/>
      <c r="BL287" s="11"/>
      <c r="BM287" s="11"/>
      <c r="BN287" s="11"/>
      <c r="BO287" s="11"/>
      <c r="BP287" s="11"/>
    </row>
    <row r="288" s="48" customFormat="1" ht="20.1" customHeight="1" spans="2:68">
      <c r="B288" s="57"/>
      <c r="D288" s="57"/>
      <c r="F288" s="57"/>
      <c r="H288" s="57"/>
      <c r="J288" s="57"/>
      <c r="L288" s="57"/>
      <c r="N288" s="57"/>
      <c r="P288" s="57"/>
      <c r="R288" s="57"/>
      <c r="Z288" s="57"/>
      <c r="AB288" s="57"/>
      <c r="AD288" s="57"/>
      <c r="AF288" s="57"/>
      <c r="AH288" s="57"/>
      <c r="BE288" s="11"/>
      <c r="BF288" s="11"/>
      <c r="BG288" s="11"/>
      <c r="BH288" s="11"/>
      <c r="BI288" s="11"/>
      <c r="BJ288" s="11"/>
      <c r="BK288" s="11"/>
      <c r="BL288" s="11"/>
      <c r="BM288" s="11"/>
      <c r="BN288" s="11"/>
      <c r="BO288" s="11"/>
      <c r="BP288" s="11"/>
    </row>
    <row r="289" s="48" customFormat="1" ht="20.1" customHeight="1" spans="2:68">
      <c r="B289" s="57"/>
      <c r="D289" s="57"/>
      <c r="F289" s="57"/>
      <c r="H289" s="57"/>
      <c r="J289" s="57"/>
      <c r="L289" s="57"/>
      <c r="N289" s="57"/>
      <c r="P289" s="57"/>
      <c r="R289" s="57"/>
      <c r="Z289" s="57"/>
      <c r="AB289" s="57"/>
      <c r="AD289" s="57"/>
      <c r="AF289" s="57"/>
      <c r="AH289" s="57"/>
      <c r="BE289" s="11"/>
      <c r="BF289" s="11"/>
      <c r="BG289" s="11"/>
      <c r="BH289" s="11"/>
      <c r="BI289" s="11"/>
      <c r="BJ289" s="11"/>
      <c r="BK289" s="11"/>
      <c r="BL289" s="11"/>
      <c r="BM289" s="11"/>
      <c r="BN289" s="11"/>
      <c r="BO289" s="11"/>
      <c r="BP289" s="11"/>
    </row>
    <row r="290" s="48" customFormat="1" ht="20.1" customHeight="1" spans="2:68">
      <c r="B290" s="57"/>
      <c r="D290" s="57"/>
      <c r="F290" s="57"/>
      <c r="H290" s="57"/>
      <c r="J290" s="57"/>
      <c r="L290" s="57"/>
      <c r="N290" s="57"/>
      <c r="P290" s="57"/>
      <c r="R290" s="57"/>
      <c r="Z290" s="57"/>
      <c r="AB290" s="57"/>
      <c r="AD290" s="57"/>
      <c r="AF290" s="57"/>
      <c r="AH290" s="57"/>
      <c r="BE290" s="11"/>
      <c r="BF290" s="11"/>
      <c r="BG290" s="11"/>
      <c r="BH290" s="11"/>
      <c r="BI290" s="11"/>
      <c r="BJ290" s="11"/>
      <c r="BK290" s="11"/>
      <c r="BL290" s="11"/>
      <c r="BM290" s="11"/>
      <c r="BN290" s="11"/>
      <c r="BO290" s="11"/>
      <c r="BP290" s="11"/>
    </row>
    <row r="291" s="48" customFormat="1" ht="20.1" customHeight="1" spans="2:68">
      <c r="B291" s="57"/>
      <c r="D291" s="57"/>
      <c r="F291" s="57"/>
      <c r="H291" s="57"/>
      <c r="J291" s="57"/>
      <c r="L291" s="57"/>
      <c r="N291" s="57"/>
      <c r="P291" s="57"/>
      <c r="R291" s="57"/>
      <c r="Z291" s="57"/>
      <c r="AB291" s="57"/>
      <c r="AD291" s="57"/>
      <c r="AF291" s="57"/>
      <c r="AH291" s="57"/>
      <c r="BE291" s="11"/>
      <c r="BF291" s="11"/>
      <c r="BG291" s="11"/>
      <c r="BH291" s="11"/>
      <c r="BI291" s="11"/>
      <c r="BJ291" s="11"/>
      <c r="BK291" s="11"/>
      <c r="BL291" s="11"/>
      <c r="BM291" s="11"/>
      <c r="BN291" s="11"/>
      <c r="BO291" s="11"/>
      <c r="BP291" s="11"/>
    </row>
    <row r="292" s="48" customFormat="1" ht="20.1" customHeight="1" spans="2:68">
      <c r="B292" s="57"/>
      <c r="D292" s="57"/>
      <c r="F292" s="57"/>
      <c r="H292" s="57"/>
      <c r="J292" s="57"/>
      <c r="L292" s="57"/>
      <c r="N292" s="57"/>
      <c r="P292" s="57"/>
      <c r="R292" s="57"/>
      <c r="Z292" s="57"/>
      <c r="AB292" s="57"/>
      <c r="AD292" s="57"/>
      <c r="AF292" s="57"/>
      <c r="AH292" s="57"/>
      <c r="BE292" s="11"/>
      <c r="BF292" s="11"/>
      <c r="BG292" s="11"/>
      <c r="BH292" s="11"/>
      <c r="BI292" s="11"/>
      <c r="BJ292" s="11"/>
      <c r="BK292" s="11"/>
      <c r="BL292" s="11"/>
      <c r="BM292" s="11"/>
      <c r="BN292" s="11"/>
      <c r="BO292" s="11"/>
      <c r="BP292" s="11"/>
    </row>
    <row r="293" s="48" customFormat="1" ht="20.1" customHeight="1" spans="2:68">
      <c r="B293" s="57"/>
      <c r="D293" s="57"/>
      <c r="F293" s="57"/>
      <c r="H293" s="57"/>
      <c r="J293" s="57"/>
      <c r="L293" s="57"/>
      <c r="N293" s="57"/>
      <c r="P293" s="57"/>
      <c r="R293" s="57"/>
      <c r="Z293" s="57"/>
      <c r="AB293" s="57"/>
      <c r="AD293" s="57"/>
      <c r="AF293" s="57"/>
      <c r="AH293" s="57"/>
      <c r="BE293" s="11"/>
      <c r="BF293" s="11"/>
      <c r="BG293" s="11"/>
      <c r="BH293" s="11"/>
      <c r="BI293" s="11"/>
      <c r="BJ293" s="11"/>
      <c r="BK293" s="11"/>
      <c r="BL293" s="11"/>
      <c r="BM293" s="11"/>
      <c r="BN293" s="11"/>
      <c r="BO293" s="11"/>
      <c r="BP293" s="11"/>
    </row>
    <row r="294" s="48" customFormat="1" ht="20.1" customHeight="1" spans="2:68">
      <c r="B294" s="57"/>
      <c r="D294" s="57"/>
      <c r="F294" s="57"/>
      <c r="H294" s="57"/>
      <c r="J294" s="57"/>
      <c r="L294" s="57"/>
      <c r="N294" s="57"/>
      <c r="P294" s="57"/>
      <c r="R294" s="57"/>
      <c r="Z294" s="57"/>
      <c r="AB294" s="57"/>
      <c r="AD294" s="57"/>
      <c r="AF294" s="57"/>
      <c r="AH294" s="57"/>
      <c r="BE294" s="11"/>
      <c r="BF294" s="11"/>
      <c r="BG294" s="11"/>
      <c r="BH294" s="11"/>
      <c r="BI294" s="11"/>
      <c r="BJ294" s="11"/>
      <c r="BK294" s="11"/>
      <c r="BL294" s="11"/>
      <c r="BM294" s="11"/>
      <c r="BN294" s="11"/>
      <c r="BO294" s="11"/>
      <c r="BP294" s="11"/>
    </row>
    <row r="295" s="48" customFormat="1" ht="20.1" customHeight="1" spans="2:68">
      <c r="B295" s="57"/>
      <c r="D295" s="57"/>
      <c r="F295" s="57"/>
      <c r="H295" s="57"/>
      <c r="J295" s="57"/>
      <c r="L295" s="57"/>
      <c r="N295" s="57"/>
      <c r="P295" s="57"/>
      <c r="R295" s="57"/>
      <c r="Z295" s="57"/>
      <c r="AB295" s="57"/>
      <c r="AD295" s="57"/>
      <c r="AF295" s="57"/>
      <c r="AH295" s="57"/>
      <c r="BE295" s="11"/>
      <c r="BF295" s="11"/>
      <c r="BG295" s="11"/>
      <c r="BH295" s="11"/>
      <c r="BI295" s="11"/>
      <c r="BJ295" s="11"/>
      <c r="BK295" s="11"/>
      <c r="BL295" s="11"/>
      <c r="BM295" s="11"/>
      <c r="BN295" s="11"/>
      <c r="BO295" s="11"/>
      <c r="BP295" s="11"/>
    </row>
    <row r="296" s="48" customFormat="1" ht="20.1" customHeight="1" spans="2:68">
      <c r="B296" s="57"/>
      <c r="D296" s="57"/>
      <c r="F296" s="57"/>
      <c r="H296" s="57"/>
      <c r="J296" s="57"/>
      <c r="L296" s="57"/>
      <c r="N296" s="57"/>
      <c r="P296" s="57"/>
      <c r="R296" s="57"/>
      <c r="Z296" s="57"/>
      <c r="AB296" s="57"/>
      <c r="AD296" s="57"/>
      <c r="AF296" s="57"/>
      <c r="AH296" s="57"/>
      <c r="BE296" s="11"/>
      <c r="BF296" s="11"/>
      <c r="BG296" s="11"/>
      <c r="BH296" s="11"/>
      <c r="BI296" s="11"/>
      <c r="BJ296" s="11"/>
      <c r="BK296" s="11"/>
      <c r="BL296" s="11"/>
      <c r="BM296" s="11"/>
      <c r="BN296" s="11"/>
      <c r="BO296" s="11"/>
      <c r="BP296" s="11"/>
    </row>
    <row r="297" s="48" customFormat="1" ht="20.1" customHeight="1" spans="2:68">
      <c r="B297" s="57"/>
      <c r="D297" s="57"/>
      <c r="F297" s="57"/>
      <c r="H297" s="57"/>
      <c r="J297" s="57"/>
      <c r="L297" s="57"/>
      <c r="N297" s="57"/>
      <c r="P297" s="57"/>
      <c r="R297" s="57"/>
      <c r="Z297" s="57"/>
      <c r="AB297" s="57"/>
      <c r="AD297" s="57"/>
      <c r="AF297" s="57"/>
      <c r="AH297" s="57"/>
      <c r="BE297" s="11"/>
      <c r="BF297" s="11"/>
      <c r="BG297" s="11"/>
      <c r="BH297" s="11"/>
      <c r="BI297" s="11"/>
      <c r="BJ297" s="11"/>
      <c r="BK297" s="11"/>
      <c r="BL297" s="11"/>
      <c r="BM297" s="11"/>
      <c r="BN297" s="11"/>
      <c r="BO297" s="11"/>
      <c r="BP297" s="11"/>
    </row>
    <row r="298" s="48" customFormat="1" ht="20.1" customHeight="1" spans="2:68">
      <c r="B298" s="57"/>
      <c r="D298" s="57"/>
      <c r="F298" s="57"/>
      <c r="H298" s="57"/>
      <c r="J298" s="57"/>
      <c r="L298" s="57"/>
      <c r="N298" s="57"/>
      <c r="P298" s="57"/>
      <c r="R298" s="57"/>
      <c r="Z298" s="57"/>
      <c r="AB298" s="57"/>
      <c r="AD298" s="57"/>
      <c r="AF298" s="57"/>
      <c r="AH298" s="57"/>
      <c r="BE298" s="11"/>
      <c r="BF298" s="11"/>
      <c r="BG298" s="11"/>
      <c r="BH298" s="11"/>
      <c r="BI298" s="11"/>
      <c r="BJ298" s="11"/>
      <c r="BK298" s="11"/>
      <c r="BL298" s="11"/>
      <c r="BM298" s="11"/>
      <c r="BN298" s="11"/>
      <c r="BO298" s="11"/>
      <c r="BP298" s="11"/>
    </row>
    <row r="299" s="48" customFormat="1" ht="20.1" customHeight="1" spans="2:68">
      <c r="B299" s="57"/>
      <c r="D299" s="57"/>
      <c r="F299" s="57"/>
      <c r="H299" s="57"/>
      <c r="J299" s="57"/>
      <c r="L299" s="57"/>
      <c r="N299" s="57"/>
      <c r="P299" s="57"/>
      <c r="R299" s="57"/>
      <c r="Z299" s="57"/>
      <c r="AB299" s="57"/>
      <c r="AD299" s="57"/>
      <c r="AF299" s="57"/>
      <c r="AH299" s="57"/>
      <c r="BE299" s="11"/>
      <c r="BF299" s="11"/>
      <c r="BG299" s="11"/>
      <c r="BH299" s="11"/>
      <c r="BI299" s="11"/>
      <c r="BJ299" s="11"/>
      <c r="BK299" s="11"/>
      <c r="BL299" s="11"/>
      <c r="BM299" s="11"/>
      <c r="BN299" s="11"/>
      <c r="BO299" s="11"/>
      <c r="BP299" s="11"/>
    </row>
    <row r="300" s="48" customFormat="1" ht="20.1" customHeight="1" spans="2:68">
      <c r="B300" s="57"/>
      <c r="D300" s="57"/>
      <c r="F300" s="57"/>
      <c r="H300" s="57"/>
      <c r="J300" s="57"/>
      <c r="L300" s="57"/>
      <c r="N300" s="57"/>
      <c r="P300" s="57"/>
      <c r="R300" s="57"/>
      <c r="Z300" s="57"/>
      <c r="AB300" s="57"/>
      <c r="AD300" s="57"/>
      <c r="AF300" s="57"/>
      <c r="AH300" s="57"/>
      <c r="BE300" s="11"/>
      <c r="BF300" s="11"/>
      <c r="BG300" s="11"/>
      <c r="BH300" s="11"/>
      <c r="BI300" s="11"/>
      <c r="BJ300" s="11"/>
      <c r="BK300" s="11"/>
      <c r="BL300" s="11"/>
      <c r="BM300" s="11"/>
      <c r="BN300" s="11"/>
      <c r="BO300" s="11"/>
      <c r="BP300" s="11"/>
    </row>
    <row r="301" s="48" customFormat="1" ht="20.1" customHeight="1" spans="2:68">
      <c r="B301" s="57"/>
      <c r="D301" s="57"/>
      <c r="F301" s="57"/>
      <c r="H301" s="57"/>
      <c r="J301" s="57"/>
      <c r="L301" s="57"/>
      <c r="N301" s="57"/>
      <c r="P301" s="57"/>
      <c r="R301" s="57"/>
      <c r="Z301" s="57"/>
      <c r="AB301" s="57"/>
      <c r="AD301" s="57"/>
      <c r="AF301" s="57"/>
      <c r="AH301" s="57"/>
      <c r="BE301" s="11"/>
      <c r="BF301" s="11"/>
      <c r="BG301" s="11"/>
      <c r="BH301" s="11"/>
      <c r="BI301" s="11"/>
      <c r="BJ301" s="11"/>
      <c r="BK301" s="11"/>
      <c r="BL301" s="11"/>
      <c r="BM301" s="11"/>
      <c r="BN301" s="11"/>
      <c r="BO301" s="11"/>
      <c r="BP301" s="11"/>
    </row>
    <row r="302" s="48" customFormat="1" ht="20.1" customHeight="1" spans="2:68">
      <c r="B302" s="57"/>
      <c r="D302" s="57"/>
      <c r="F302" s="57"/>
      <c r="H302" s="57"/>
      <c r="J302" s="57"/>
      <c r="L302" s="57"/>
      <c r="N302" s="57"/>
      <c r="P302" s="57"/>
      <c r="R302" s="57"/>
      <c r="Z302" s="57"/>
      <c r="AB302" s="57"/>
      <c r="AD302" s="57"/>
      <c r="AF302" s="57"/>
      <c r="AH302" s="57"/>
      <c r="BE302" s="11"/>
      <c r="BF302" s="11"/>
      <c r="BG302" s="11"/>
      <c r="BH302" s="11"/>
      <c r="BI302" s="11"/>
      <c r="BJ302" s="11"/>
      <c r="BK302" s="11"/>
      <c r="BL302" s="11"/>
      <c r="BM302" s="11"/>
      <c r="BN302" s="11"/>
      <c r="BO302" s="11"/>
      <c r="BP302" s="11"/>
    </row>
    <row r="303" s="48" customFormat="1" ht="20.1" customHeight="1" spans="2:68">
      <c r="B303" s="57"/>
      <c r="D303" s="57"/>
      <c r="F303" s="57"/>
      <c r="H303" s="57"/>
      <c r="J303" s="57"/>
      <c r="L303" s="57"/>
      <c r="N303" s="57"/>
      <c r="P303" s="57"/>
      <c r="R303" s="57"/>
      <c r="Z303" s="57"/>
      <c r="AB303" s="57"/>
      <c r="AD303" s="57"/>
      <c r="AF303" s="57"/>
      <c r="AH303" s="57"/>
      <c r="BE303" s="11"/>
      <c r="BF303" s="11"/>
      <c r="BG303" s="11"/>
      <c r="BH303" s="11"/>
      <c r="BI303" s="11"/>
      <c r="BJ303" s="11"/>
      <c r="BK303" s="11"/>
      <c r="BL303" s="11"/>
      <c r="BM303" s="11"/>
      <c r="BN303" s="11"/>
      <c r="BO303" s="11"/>
      <c r="BP303" s="11"/>
    </row>
    <row r="304" s="48" customFormat="1" ht="20.1" customHeight="1" spans="2:68">
      <c r="B304" s="57"/>
      <c r="D304" s="57"/>
      <c r="F304" s="57"/>
      <c r="H304" s="57"/>
      <c r="J304" s="57"/>
      <c r="L304" s="57"/>
      <c r="N304" s="57"/>
      <c r="P304" s="57"/>
      <c r="R304" s="57"/>
      <c r="Z304" s="57"/>
      <c r="AB304" s="57"/>
      <c r="AD304" s="57"/>
      <c r="AF304" s="57"/>
      <c r="AH304" s="57"/>
      <c r="BE304" s="11"/>
      <c r="BF304" s="11"/>
      <c r="BG304" s="11"/>
      <c r="BH304" s="11"/>
      <c r="BI304" s="11"/>
      <c r="BJ304" s="11"/>
      <c r="BK304" s="11"/>
      <c r="BL304" s="11"/>
      <c r="BM304" s="11"/>
      <c r="BN304" s="11"/>
      <c r="BO304" s="11"/>
      <c r="BP304" s="11"/>
    </row>
    <row r="305" s="48" customFormat="1" ht="20.1" customHeight="1" spans="2:68">
      <c r="B305" s="57"/>
      <c r="D305" s="57"/>
      <c r="F305" s="57"/>
      <c r="H305" s="57"/>
      <c r="J305" s="57"/>
      <c r="L305" s="57"/>
      <c r="N305" s="57"/>
      <c r="P305" s="57"/>
      <c r="R305" s="57"/>
      <c r="Z305" s="57"/>
      <c r="AB305" s="57"/>
      <c r="AD305" s="57"/>
      <c r="AF305" s="57"/>
      <c r="AH305" s="57"/>
      <c r="BE305" s="11"/>
      <c r="BF305" s="11"/>
      <c r="BG305" s="11"/>
      <c r="BH305" s="11"/>
      <c r="BI305" s="11"/>
      <c r="BJ305" s="11"/>
      <c r="BK305" s="11"/>
      <c r="BL305" s="11"/>
      <c r="BM305" s="11"/>
      <c r="BN305" s="11"/>
      <c r="BO305" s="11"/>
      <c r="BP305" s="11"/>
    </row>
    <row r="306" s="48" customFormat="1" ht="20.1" customHeight="1" spans="2:68">
      <c r="B306" s="57"/>
      <c r="D306" s="57"/>
      <c r="F306" s="57"/>
      <c r="H306" s="57"/>
      <c r="J306" s="57"/>
      <c r="L306" s="57"/>
      <c r="N306" s="57"/>
      <c r="P306" s="57"/>
      <c r="R306" s="57"/>
      <c r="Z306" s="57"/>
      <c r="AB306" s="57"/>
      <c r="AD306" s="57"/>
      <c r="AF306" s="57"/>
      <c r="AH306" s="57"/>
      <c r="BE306" s="11"/>
      <c r="BF306" s="11"/>
      <c r="BG306" s="11"/>
      <c r="BH306" s="11"/>
      <c r="BI306" s="11"/>
      <c r="BJ306" s="11"/>
      <c r="BK306" s="11"/>
      <c r="BL306" s="11"/>
      <c r="BM306" s="11"/>
      <c r="BN306" s="11"/>
      <c r="BO306" s="11"/>
      <c r="BP306" s="11"/>
    </row>
    <row r="307" s="48" customFormat="1" ht="20.1" customHeight="1" spans="2:68">
      <c r="B307" s="57"/>
      <c r="D307" s="57"/>
      <c r="F307" s="57"/>
      <c r="H307" s="57"/>
      <c r="J307" s="57"/>
      <c r="L307" s="57"/>
      <c r="N307" s="57"/>
      <c r="P307" s="57"/>
      <c r="R307" s="57"/>
      <c r="Z307" s="57"/>
      <c r="AB307" s="57"/>
      <c r="AD307" s="57"/>
      <c r="AF307" s="57"/>
      <c r="AH307" s="57"/>
      <c r="BE307" s="11"/>
      <c r="BF307" s="11"/>
      <c r="BG307" s="11"/>
      <c r="BH307" s="11"/>
      <c r="BI307" s="11"/>
      <c r="BJ307" s="11"/>
      <c r="BK307" s="11"/>
      <c r="BL307" s="11"/>
      <c r="BM307" s="11"/>
      <c r="BN307" s="11"/>
      <c r="BO307" s="11"/>
      <c r="BP307" s="11"/>
    </row>
    <row r="308" s="48" customFormat="1" ht="20.1" customHeight="1" spans="2:68">
      <c r="B308" s="57"/>
      <c r="D308" s="57"/>
      <c r="F308" s="57"/>
      <c r="H308" s="57"/>
      <c r="J308" s="57"/>
      <c r="L308" s="57"/>
      <c r="N308" s="57"/>
      <c r="P308" s="57"/>
      <c r="R308" s="57"/>
      <c r="Z308" s="57"/>
      <c r="AB308" s="57"/>
      <c r="AD308" s="57"/>
      <c r="AF308" s="57"/>
      <c r="AH308" s="57"/>
      <c r="BE308" s="11"/>
      <c r="BF308" s="11"/>
      <c r="BG308" s="11"/>
      <c r="BH308" s="11"/>
      <c r="BI308" s="11"/>
      <c r="BJ308" s="11"/>
      <c r="BK308" s="11"/>
      <c r="BL308" s="11"/>
      <c r="BM308" s="11"/>
      <c r="BN308" s="11"/>
      <c r="BO308" s="11"/>
      <c r="BP308" s="11"/>
    </row>
    <row r="309" s="48" customFormat="1" ht="20.1" customHeight="1" spans="2:68">
      <c r="B309" s="57"/>
      <c r="D309" s="57"/>
      <c r="F309" s="57"/>
      <c r="H309" s="57"/>
      <c r="J309" s="57"/>
      <c r="L309" s="57"/>
      <c r="N309" s="57"/>
      <c r="P309" s="57"/>
      <c r="R309" s="57"/>
      <c r="Z309" s="57"/>
      <c r="AB309" s="57"/>
      <c r="AD309" s="57"/>
      <c r="AF309" s="57"/>
      <c r="AH309" s="57"/>
      <c r="BE309" s="11"/>
      <c r="BF309" s="11"/>
      <c r="BG309" s="11"/>
      <c r="BH309" s="11"/>
      <c r="BI309" s="11"/>
      <c r="BJ309" s="11"/>
      <c r="BK309" s="11"/>
      <c r="BL309" s="11"/>
      <c r="BM309" s="11"/>
      <c r="BN309" s="11"/>
      <c r="BO309" s="11"/>
      <c r="BP309" s="11"/>
    </row>
    <row r="310" s="48" customFormat="1" ht="20.1" customHeight="1" spans="2:68">
      <c r="B310" s="57"/>
      <c r="D310" s="57"/>
      <c r="F310" s="57"/>
      <c r="H310" s="57"/>
      <c r="J310" s="57"/>
      <c r="L310" s="57"/>
      <c r="N310" s="57"/>
      <c r="P310" s="57"/>
      <c r="R310" s="57"/>
      <c r="Z310" s="57"/>
      <c r="AB310" s="57"/>
      <c r="AD310" s="57"/>
      <c r="AF310" s="57"/>
      <c r="AH310" s="57"/>
      <c r="BE310" s="11"/>
      <c r="BF310" s="11"/>
      <c r="BG310" s="11"/>
      <c r="BH310" s="11"/>
      <c r="BI310" s="11"/>
      <c r="BJ310" s="11"/>
      <c r="BK310" s="11"/>
      <c r="BL310" s="11"/>
      <c r="BM310" s="11"/>
      <c r="BN310" s="11"/>
      <c r="BO310" s="11"/>
      <c r="BP310" s="11"/>
    </row>
    <row r="311" s="48" customFormat="1" ht="20.1" customHeight="1" spans="2:68">
      <c r="B311" s="57"/>
      <c r="D311" s="57"/>
      <c r="F311" s="57"/>
      <c r="H311" s="57"/>
      <c r="J311" s="57"/>
      <c r="L311" s="57"/>
      <c r="N311" s="57"/>
      <c r="P311" s="57"/>
      <c r="R311" s="57"/>
      <c r="Z311" s="57"/>
      <c r="AB311" s="57"/>
      <c r="AD311" s="57"/>
      <c r="AF311" s="57"/>
      <c r="AH311" s="57"/>
      <c r="BE311" s="11"/>
      <c r="BF311" s="11"/>
      <c r="BG311" s="11"/>
      <c r="BH311" s="11"/>
      <c r="BI311" s="11"/>
      <c r="BJ311" s="11"/>
      <c r="BK311" s="11"/>
      <c r="BL311" s="11"/>
      <c r="BM311" s="11"/>
      <c r="BN311" s="11"/>
      <c r="BO311" s="11"/>
      <c r="BP311" s="11"/>
    </row>
    <row r="312" s="48" customFormat="1" ht="20.1" customHeight="1" spans="2:68">
      <c r="B312" s="57"/>
      <c r="D312" s="57"/>
      <c r="F312" s="57"/>
      <c r="H312" s="57"/>
      <c r="J312" s="57"/>
      <c r="L312" s="57"/>
      <c r="N312" s="57"/>
      <c r="P312" s="57"/>
      <c r="R312" s="57"/>
      <c r="Z312" s="57"/>
      <c r="AB312" s="57"/>
      <c r="AD312" s="57"/>
      <c r="AF312" s="57"/>
      <c r="AH312" s="57"/>
      <c r="BE312" s="11"/>
      <c r="BF312" s="11"/>
      <c r="BG312" s="11"/>
      <c r="BH312" s="11"/>
      <c r="BI312" s="11"/>
      <c r="BJ312" s="11"/>
      <c r="BK312" s="11"/>
      <c r="BL312" s="11"/>
      <c r="BM312" s="11"/>
      <c r="BN312" s="11"/>
      <c r="BO312" s="11"/>
      <c r="BP312" s="11"/>
    </row>
    <row r="313" s="48" customFormat="1" ht="20.1" customHeight="1" spans="2:68">
      <c r="B313" s="57"/>
      <c r="D313" s="57"/>
      <c r="F313" s="57"/>
      <c r="H313" s="57"/>
      <c r="J313" s="57"/>
      <c r="L313" s="57"/>
      <c r="N313" s="57"/>
      <c r="P313" s="57"/>
      <c r="R313" s="57"/>
      <c r="Z313" s="57"/>
      <c r="AB313" s="57"/>
      <c r="AD313" s="57"/>
      <c r="AF313" s="57"/>
      <c r="AH313" s="57"/>
      <c r="BE313" s="11"/>
      <c r="BF313" s="11"/>
      <c r="BG313" s="11"/>
      <c r="BH313" s="11"/>
      <c r="BI313" s="11"/>
      <c r="BJ313" s="11"/>
      <c r="BK313" s="11"/>
      <c r="BL313" s="11"/>
      <c r="BM313" s="11"/>
      <c r="BN313" s="11"/>
      <c r="BO313" s="11"/>
      <c r="BP313" s="11"/>
    </row>
    <row r="314" s="48" customFormat="1" ht="20.1" customHeight="1" spans="2:68">
      <c r="B314" s="57"/>
      <c r="D314" s="57"/>
      <c r="F314" s="57"/>
      <c r="H314" s="57"/>
      <c r="J314" s="57"/>
      <c r="L314" s="57"/>
      <c r="N314" s="57"/>
      <c r="P314" s="57"/>
      <c r="R314" s="57"/>
      <c r="Z314" s="57"/>
      <c r="AB314" s="57"/>
      <c r="AD314" s="57"/>
      <c r="AF314" s="57"/>
      <c r="AH314" s="57"/>
      <c r="BE314" s="11"/>
      <c r="BF314" s="11"/>
      <c r="BG314" s="11"/>
      <c r="BH314" s="11"/>
      <c r="BI314" s="11"/>
      <c r="BJ314" s="11"/>
      <c r="BK314" s="11"/>
      <c r="BL314" s="11"/>
      <c r="BM314" s="11"/>
      <c r="BN314" s="11"/>
      <c r="BO314" s="11"/>
      <c r="BP314" s="11"/>
    </row>
    <row r="315" s="48" customFormat="1" ht="20.1" customHeight="1" spans="2:68">
      <c r="B315" s="57"/>
      <c r="D315" s="57"/>
      <c r="F315" s="57"/>
      <c r="H315" s="57"/>
      <c r="J315" s="57"/>
      <c r="L315" s="57"/>
      <c r="N315" s="57"/>
      <c r="P315" s="57"/>
      <c r="R315" s="57"/>
      <c r="Z315" s="57"/>
      <c r="AB315" s="57"/>
      <c r="AD315" s="57"/>
      <c r="AF315" s="57"/>
      <c r="AH315" s="57"/>
      <c r="BE315" s="11"/>
      <c r="BF315" s="11"/>
      <c r="BG315" s="11"/>
      <c r="BH315" s="11"/>
      <c r="BI315" s="11"/>
      <c r="BJ315" s="11"/>
      <c r="BK315" s="11"/>
      <c r="BL315" s="11"/>
      <c r="BM315" s="11"/>
      <c r="BN315" s="11"/>
      <c r="BO315" s="11"/>
      <c r="BP315" s="11"/>
    </row>
    <row r="316" s="48" customFormat="1" ht="20.1" customHeight="1" spans="2:68">
      <c r="B316" s="57"/>
      <c r="D316" s="57"/>
      <c r="F316" s="57"/>
      <c r="H316" s="57"/>
      <c r="J316" s="57"/>
      <c r="L316" s="57"/>
      <c r="N316" s="57"/>
      <c r="P316" s="57"/>
      <c r="R316" s="57"/>
      <c r="Z316" s="57"/>
      <c r="AB316" s="57"/>
      <c r="AD316" s="57"/>
      <c r="AF316" s="57"/>
      <c r="AH316" s="57"/>
      <c r="BE316" s="11"/>
      <c r="BF316" s="11"/>
      <c r="BG316" s="11"/>
      <c r="BH316" s="11"/>
      <c r="BI316" s="11"/>
      <c r="BJ316" s="11"/>
      <c r="BK316" s="11"/>
      <c r="BL316" s="11"/>
      <c r="BM316" s="11"/>
      <c r="BN316" s="11"/>
      <c r="BO316" s="11"/>
      <c r="BP316" s="11"/>
    </row>
    <row r="317" s="48" customFormat="1" ht="20.1" customHeight="1" spans="2:68">
      <c r="B317" s="57"/>
      <c r="D317" s="57"/>
      <c r="F317" s="57"/>
      <c r="H317" s="57"/>
      <c r="J317" s="57"/>
      <c r="L317" s="57"/>
      <c r="N317" s="57"/>
      <c r="P317" s="57"/>
      <c r="R317" s="57"/>
      <c r="Z317" s="57"/>
      <c r="AB317" s="57"/>
      <c r="AD317" s="57"/>
      <c r="AF317" s="57"/>
      <c r="AH317" s="57"/>
      <c r="BE317" s="11"/>
      <c r="BF317" s="11"/>
      <c r="BG317" s="11"/>
      <c r="BH317" s="11"/>
      <c r="BI317" s="11"/>
      <c r="BJ317" s="11"/>
      <c r="BK317" s="11"/>
      <c r="BL317" s="11"/>
      <c r="BM317" s="11"/>
      <c r="BN317" s="11"/>
      <c r="BO317" s="11"/>
      <c r="BP317" s="11"/>
    </row>
    <row r="318" s="48" customFormat="1" ht="20.1" customHeight="1" spans="2:68">
      <c r="B318" s="57"/>
      <c r="D318" s="57"/>
      <c r="F318" s="57"/>
      <c r="H318" s="57"/>
      <c r="J318" s="57"/>
      <c r="L318" s="57"/>
      <c r="N318" s="57"/>
      <c r="P318" s="57"/>
      <c r="R318" s="57"/>
      <c r="Z318" s="57"/>
      <c r="AB318" s="57"/>
      <c r="AD318" s="57"/>
      <c r="AF318" s="57"/>
      <c r="AH318" s="57"/>
      <c r="BE318" s="11"/>
      <c r="BF318" s="11"/>
      <c r="BG318" s="11"/>
      <c r="BH318" s="11"/>
      <c r="BI318" s="11"/>
      <c r="BJ318" s="11"/>
      <c r="BK318" s="11"/>
      <c r="BL318" s="11"/>
      <c r="BM318" s="11"/>
      <c r="BN318" s="11"/>
      <c r="BO318" s="11"/>
      <c r="BP318" s="11"/>
    </row>
    <row r="319" s="48" customFormat="1" ht="20.1" customHeight="1" spans="2:68">
      <c r="B319" s="57"/>
      <c r="D319" s="57"/>
      <c r="F319" s="57"/>
      <c r="H319" s="57"/>
      <c r="J319" s="57"/>
      <c r="L319" s="57"/>
      <c r="N319" s="57"/>
      <c r="P319" s="57"/>
      <c r="R319" s="57"/>
      <c r="Z319" s="57"/>
      <c r="AB319" s="57"/>
      <c r="AD319" s="57"/>
      <c r="AF319" s="57"/>
      <c r="AH319" s="57"/>
      <c r="BE319" s="11"/>
      <c r="BF319" s="11"/>
      <c r="BG319" s="11"/>
      <c r="BH319" s="11"/>
      <c r="BI319" s="11"/>
      <c r="BJ319" s="11"/>
      <c r="BK319" s="11"/>
      <c r="BL319" s="11"/>
      <c r="BM319" s="11"/>
      <c r="BN319" s="11"/>
      <c r="BO319" s="11"/>
      <c r="BP319" s="11"/>
    </row>
    <row r="320" s="48" customFormat="1" ht="20.1" customHeight="1" spans="2:68">
      <c r="B320" s="57"/>
      <c r="D320" s="57"/>
      <c r="F320" s="57"/>
      <c r="H320" s="57"/>
      <c r="J320" s="57"/>
      <c r="L320" s="57"/>
      <c r="N320" s="57"/>
      <c r="P320" s="57"/>
      <c r="R320" s="57"/>
      <c r="Z320" s="57"/>
      <c r="AB320" s="57"/>
      <c r="AD320" s="57"/>
      <c r="AF320" s="57"/>
      <c r="AH320" s="57"/>
      <c r="BE320" s="11"/>
      <c r="BF320" s="11"/>
      <c r="BG320" s="11"/>
      <c r="BH320" s="11"/>
      <c r="BI320" s="11"/>
      <c r="BJ320" s="11"/>
      <c r="BK320" s="11"/>
      <c r="BL320" s="11"/>
      <c r="BM320" s="11"/>
      <c r="BN320" s="11"/>
      <c r="BO320" s="11"/>
      <c r="BP320" s="11"/>
    </row>
    <row r="321" s="48" customFormat="1" ht="20.1" customHeight="1" spans="2:68">
      <c r="B321" s="57"/>
      <c r="D321" s="57"/>
      <c r="F321" s="57"/>
      <c r="H321" s="57"/>
      <c r="J321" s="57"/>
      <c r="L321" s="57"/>
      <c r="N321" s="57"/>
      <c r="P321" s="57"/>
      <c r="R321" s="57"/>
      <c r="Z321" s="57"/>
      <c r="AB321" s="57"/>
      <c r="AD321" s="57"/>
      <c r="AF321" s="57"/>
      <c r="AH321" s="57"/>
      <c r="BE321" s="11"/>
      <c r="BF321" s="11"/>
      <c r="BG321" s="11"/>
      <c r="BH321" s="11"/>
      <c r="BI321" s="11"/>
      <c r="BJ321" s="11"/>
      <c r="BK321" s="11"/>
      <c r="BL321" s="11"/>
      <c r="BM321" s="11"/>
      <c r="BN321" s="11"/>
      <c r="BO321" s="11"/>
      <c r="BP321" s="11"/>
    </row>
    <row r="322" s="48" customFormat="1" ht="20.1" customHeight="1" spans="2:68">
      <c r="B322" s="57"/>
      <c r="D322" s="57"/>
      <c r="F322" s="57"/>
      <c r="H322" s="57"/>
      <c r="J322" s="57"/>
      <c r="L322" s="57"/>
      <c r="N322" s="57"/>
      <c r="P322" s="57"/>
      <c r="R322" s="57"/>
      <c r="Z322" s="57"/>
      <c r="AB322" s="57"/>
      <c r="AD322" s="57"/>
      <c r="AF322" s="57"/>
      <c r="AH322" s="57"/>
      <c r="BE322" s="11"/>
      <c r="BF322" s="11"/>
      <c r="BG322" s="11"/>
      <c r="BH322" s="11"/>
      <c r="BI322" s="11"/>
      <c r="BJ322" s="11"/>
      <c r="BK322" s="11"/>
      <c r="BL322" s="11"/>
      <c r="BM322" s="11"/>
      <c r="BN322" s="11"/>
      <c r="BO322" s="11"/>
      <c r="BP322" s="11"/>
    </row>
    <row r="323" s="48" customFormat="1" ht="20.1" customHeight="1" spans="2:68">
      <c r="B323" s="57"/>
      <c r="D323" s="57"/>
      <c r="F323" s="57"/>
      <c r="H323" s="57"/>
      <c r="J323" s="57"/>
      <c r="L323" s="57"/>
      <c r="N323" s="57"/>
      <c r="P323" s="57"/>
      <c r="R323" s="57"/>
      <c r="Z323" s="57"/>
      <c r="AB323" s="57"/>
      <c r="AD323" s="57"/>
      <c r="AF323" s="57"/>
      <c r="AH323" s="57"/>
      <c r="BE323" s="11"/>
      <c r="BF323" s="11"/>
      <c r="BG323" s="11"/>
      <c r="BH323" s="11"/>
      <c r="BI323" s="11"/>
      <c r="BJ323" s="11"/>
      <c r="BK323" s="11"/>
      <c r="BL323" s="11"/>
      <c r="BM323" s="11"/>
      <c r="BN323" s="11"/>
      <c r="BO323" s="11"/>
      <c r="BP323" s="11"/>
    </row>
    <row r="324" s="48" customFormat="1" ht="20.1" customHeight="1" spans="2:68">
      <c r="B324" s="57"/>
      <c r="D324" s="57"/>
      <c r="F324" s="57"/>
      <c r="H324" s="57"/>
      <c r="J324" s="57"/>
      <c r="L324" s="57"/>
      <c r="N324" s="57"/>
      <c r="P324" s="57"/>
      <c r="R324" s="57"/>
      <c r="Z324" s="57"/>
      <c r="AB324" s="57"/>
      <c r="AD324" s="57"/>
      <c r="AF324" s="57"/>
      <c r="AH324" s="57"/>
      <c r="BE324" s="11"/>
      <c r="BF324" s="11"/>
      <c r="BG324" s="11"/>
      <c r="BH324" s="11"/>
      <c r="BI324" s="11"/>
      <c r="BJ324" s="11"/>
      <c r="BK324" s="11"/>
      <c r="BL324" s="11"/>
      <c r="BM324" s="11"/>
      <c r="BN324" s="11"/>
      <c r="BO324" s="11"/>
      <c r="BP324" s="11"/>
    </row>
    <row r="325" s="48" customFormat="1" ht="20.1" customHeight="1" spans="2:68">
      <c r="B325" s="57"/>
      <c r="D325" s="57"/>
      <c r="F325" s="57"/>
      <c r="H325" s="57"/>
      <c r="J325" s="57"/>
      <c r="L325" s="57"/>
      <c r="N325" s="57"/>
      <c r="P325" s="57"/>
      <c r="R325" s="57"/>
      <c r="Z325" s="57"/>
      <c r="AB325" s="57"/>
      <c r="AD325" s="57"/>
      <c r="AF325" s="57"/>
      <c r="AH325" s="57"/>
      <c r="BE325" s="11"/>
      <c r="BF325" s="11"/>
      <c r="BG325" s="11"/>
      <c r="BH325" s="11"/>
      <c r="BI325" s="11"/>
      <c r="BJ325" s="11"/>
      <c r="BK325" s="11"/>
      <c r="BL325" s="11"/>
      <c r="BM325" s="11"/>
      <c r="BN325" s="11"/>
      <c r="BO325" s="11"/>
      <c r="BP325" s="11"/>
    </row>
    <row r="326" s="48" customFormat="1" ht="20.1" customHeight="1" spans="2:68">
      <c r="B326" s="57"/>
      <c r="D326" s="57"/>
      <c r="F326" s="57"/>
      <c r="H326" s="57"/>
      <c r="J326" s="57"/>
      <c r="L326" s="57"/>
      <c r="N326" s="57"/>
      <c r="P326" s="57"/>
      <c r="R326" s="57"/>
      <c r="Z326" s="57"/>
      <c r="AB326" s="57"/>
      <c r="AD326" s="57"/>
      <c r="AF326" s="57"/>
      <c r="AH326" s="57"/>
      <c r="BE326" s="11"/>
      <c r="BF326" s="11"/>
      <c r="BG326" s="11"/>
      <c r="BH326" s="11"/>
      <c r="BI326" s="11"/>
      <c r="BJ326" s="11"/>
      <c r="BK326" s="11"/>
      <c r="BL326" s="11"/>
      <c r="BM326" s="11"/>
      <c r="BN326" s="11"/>
      <c r="BO326" s="11"/>
      <c r="BP326" s="11"/>
    </row>
    <row r="327" s="48" customFormat="1" ht="20.1" customHeight="1" spans="2:68">
      <c r="B327" s="57"/>
      <c r="D327" s="57"/>
      <c r="F327" s="57"/>
      <c r="H327" s="57"/>
      <c r="J327" s="57"/>
      <c r="L327" s="57"/>
      <c r="N327" s="57"/>
      <c r="P327" s="57"/>
      <c r="R327" s="57"/>
      <c r="Z327" s="57"/>
      <c r="AB327" s="57"/>
      <c r="AD327" s="57"/>
      <c r="AF327" s="57"/>
      <c r="AH327" s="57"/>
      <c r="BE327" s="11"/>
      <c r="BF327" s="11"/>
      <c r="BG327" s="11"/>
      <c r="BH327" s="11"/>
      <c r="BI327" s="11"/>
      <c r="BJ327" s="11"/>
      <c r="BK327" s="11"/>
      <c r="BL327" s="11"/>
      <c r="BM327" s="11"/>
      <c r="BN327" s="11"/>
      <c r="BO327" s="11"/>
      <c r="BP327" s="11"/>
    </row>
    <row r="328" s="48" customFormat="1" ht="20.1" customHeight="1" spans="2:68">
      <c r="B328" s="57"/>
      <c r="D328" s="57"/>
      <c r="F328" s="57"/>
      <c r="H328" s="57"/>
      <c r="J328" s="57"/>
      <c r="L328" s="57"/>
      <c r="N328" s="57"/>
      <c r="P328" s="57"/>
      <c r="R328" s="57"/>
      <c r="Z328" s="57"/>
      <c r="AB328" s="57"/>
      <c r="AD328" s="57"/>
      <c r="AF328" s="57"/>
      <c r="AH328" s="57"/>
      <c r="BE328" s="11"/>
      <c r="BF328" s="11"/>
      <c r="BG328" s="11"/>
      <c r="BH328" s="11"/>
      <c r="BI328" s="11"/>
      <c r="BJ328" s="11"/>
      <c r="BK328" s="11"/>
      <c r="BL328" s="11"/>
      <c r="BM328" s="11"/>
      <c r="BN328" s="11"/>
      <c r="BO328" s="11"/>
      <c r="BP328" s="11"/>
    </row>
    <row r="329" s="48" customFormat="1" ht="20.1" customHeight="1" spans="2:68">
      <c r="B329" s="57"/>
      <c r="D329" s="57"/>
      <c r="F329" s="57"/>
      <c r="H329" s="57"/>
      <c r="J329" s="57"/>
      <c r="L329" s="57"/>
      <c r="N329" s="57"/>
      <c r="P329" s="57"/>
      <c r="R329" s="57"/>
      <c r="Z329" s="57"/>
      <c r="AB329" s="57"/>
      <c r="AD329" s="57"/>
      <c r="AF329" s="57"/>
      <c r="AH329" s="57"/>
      <c r="BE329" s="11"/>
      <c r="BF329" s="11"/>
      <c r="BG329" s="11"/>
      <c r="BH329" s="11"/>
      <c r="BI329" s="11"/>
      <c r="BJ329" s="11"/>
      <c r="BK329" s="11"/>
      <c r="BL329" s="11"/>
      <c r="BM329" s="11"/>
      <c r="BN329" s="11"/>
      <c r="BO329" s="11"/>
      <c r="BP329" s="11"/>
    </row>
    <row r="330" s="48" customFormat="1" ht="20.1" customHeight="1" spans="2:68">
      <c r="B330" s="57"/>
      <c r="D330" s="57"/>
      <c r="F330" s="57"/>
      <c r="H330" s="57"/>
      <c r="J330" s="57"/>
      <c r="L330" s="57"/>
      <c r="N330" s="57"/>
      <c r="P330" s="57"/>
      <c r="R330" s="57"/>
      <c r="Z330" s="57"/>
      <c r="AB330" s="57"/>
      <c r="AD330" s="57"/>
      <c r="AF330" s="57"/>
      <c r="AH330" s="57"/>
      <c r="BE330" s="11"/>
      <c r="BF330" s="11"/>
      <c r="BG330" s="11"/>
      <c r="BH330" s="11"/>
      <c r="BI330" s="11"/>
      <c r="BJ330" s="11"/>
      <c r="BK330" s="11"/>
      <c r="BL330" s="11"/>
      <c r="BM330" s="11"/>
      <c r="BN330" s="11"/>
      <c r="BO330" s="11"/>
      <c r="BP330" s="11"/>
    </row>
    <row r="331" s="48" customFormat="1" ht="20.1" customHeight="1" spans="2:68">
      <c r="B331" s="57"/>
      <c r="D331" s="57"/>
      <c r="F331" s="57"/>
      <c r="H331" s="57"/>
      <c r="J331" s="57"/>
      <c r="L331" s="57"/>
      <c r="N331" s="57"/>
      <c r="P331" s="57"/>
      <c r="R331" s="57"/>
      <c r="Z331" s="57"/>
      <c r="AB331" s="57"/>
      <c r="AD331" s="57"/>
      <c r="AF331" s="57"/>
      <c r="AH331" s="57"/>
      <c r="BE331" s="11"/>
      <c r="BF331" s="11"/>
      <c r="BG331" s="11"/>
      <c r="BH331" s="11"/>
      <c r="BI331" s="11"/>
      <c r="BJ331" s="11"/>
      <c r="BK331" s="11"/>
      <c r="BL331" s="11"/>
      <c r="BM331" s="11"/>
      <c r="BN331" s="11"/>
      <c r="BO331" s="11"/>
      <c r="BP331" s="11"/>
    </row>
    <row r="332" s="48" customFormat="1" ht="20.1" customHeight="1" spans="2:68">
      <c r="B332" s="57"/>
      <c r="D332" s="57"/>
      <c r="F332" s="57"/>
      <c r="H332" s="57"/>
      <c r="J332" s="57"/>
      <c r="L332" s="57"/>
      <c r="N332" s="57"/>
      <c r="P332" s="57"/>
      <c r="R332" s="57"/>
      <c r="Z332" s="57"/>
      <c r="AB332" s="57"/>
      <c r="AD332" s="57"/>
      <c r="AF332" s="57"/>
      <c r="AH332" s="57"/>
      <c r="BE332" s="11"/>
      <c r="BF332" s="11"/>
      <c r="BG332" s="11"/>
      <c r="BH332" s="11"/>
      <c r="BI332" s="11"/>
      <c r="BJ332" s="11"/>
      <c r="BK332" s="11"/>
      <c r="BL332" s="11"/>
      <c r="BM332" s="11"/>
      <c r="BN332" s="11"/>
      <c r="BO332" s="11"/>
      <c r="BP332" s="11"/>
    </row>
    <row r="333" s="48" customFormat="1" ht="20.1" customHeight="1" spans="2:68">
      <c r="B333" s="57"/>
      <c r="D333" s="57"/>
      <c r="F333" s="57"/>
      <c r="H333" s="57"/>
      <c r="J333" s="57"/>
      <c r="L333" s="57"/>
      <c r="N333" s="57"/>
      <c r="P333" s="57"/>
      <c r="R333" s="57"/>
      <c r="Z333" s="57"/>
      <c r="AB333" s="57"/>
      <c r="AD333" s="57"/>
      <c r="AF333" s="57"/>
      <c r="AH333" s="57"/>
      <c r="BE333" s="11"/>
      <c r="BF333" s="11"/>
      <c r="BG333" s="11"/>
      <c r="BH333" s="11"/>
      <c r="BI333" s="11"/>
      <c r="BJ333" s="11"/>
      <c r="BK333" s="11"/>
      <c r="BL333" s="11"/>
      <c r="BM333" s="11"/>
      <c r="BN333" s="11"/>
      <c r="BO333" s="11"/>
      <c r="BP333" s="11"/>
    </row>
    <row r="334" s="48" customFormat="1" ht="20.1" customHeight="1" spans="2:68">
      <c r="B334" s="57"/>
      <c r="D334" s="57"/>
      <c r="F334" s="57"/>
      <c r="H334" s="57"/>
      <c r="J334" s="57"/>
      <c r="L334" s="57"/>
      <c r="N334" s="57"/>
      <c r="P334" s="57"/>
      <c r="R334" s="57"/>
      <c r="Z334" s="57"/>
      <c r="AB334" s="57"/>
      <c r="AD334" s="57"/>
      <c r="AF334" s="57"/>
      <c r="AH334" s="57"/>
      <c r="BE334" s="11"/>
      <c r="BF334" s="11"/>
      <c r="BG334" s="11"/>
      <c r="BH334" s="11"/>
      <c r="BI334" s="11"/>
      <c r="BJ334" s="11"/>
      <c r="BK334" s="11"/>
      <c r="BL334" s="11"/>
      <c r="BM334" s="11"/>
      <c r="BN334" s="11"/>
      <c r="BO334" s="11"/>
      <c r="BP334" s="11"/>
    </row>
    <row r="335" s="48" customFormat="1" ht="20.1" customHeight="1" spans="2:68">
      <c r="B335" s="57"/>
      <c r="D335" s="57"/>
      <c r="F335" s="57"/>
      <c r="H335" s="57"/>
      <c r="J335" s="57"/>
      <c r="L335" s="57"/>
      <c r="N335" s="57"/>
      <c r="P335" s="57"/>
      <c r="R335" s="57"/>
      <c r="Z335" s="57"/>
      <c r="AB335" s="57"/>
      <c r="AD335" s="57"/>
      <c r="AF335" s="57"/>
      <c r="AH335" s="57"/>
      <c r="BE335" s="11"/>
      <c r="BF335" s="11"/>
      <c r="BG335" s="11"/>
      <c r="BH335" s="11"/>
      <c r="BI335" s="11"/>
      <c r="BJ335" s="11"/>
      <c r="BK335" s="11"/>
      <c r="BL335" s="11"/>
      <c r="BM335" s="11"/>
      <c r="BN335" s="11"/>
      <c r="BO335" s="11"/>
      <c r="BP335" s="11"/>
    </row>
    <row r="336" s="48" customFormat="1" ht="20.1" customHeight="1" spans="2:68">
      <c r="B336" s="57"/>
      <c r="D336" s="57"/>
      <c r="F336" s="57"/>
      <c r="H336" s="57"/>
      <c r="J336" s="57"/>
      <c r="L336" s="57"/>
      <c r="N336" s="57"/>
      <c r="P336" s="57"/>
      <c r="R336" s="57"/>
      <c r="Z336" s="57"/>
      <c r="AB336" s="57"/>
      <c r="AD336" s="57"/>
      <c r="AF336" s="57"/>
      <c r="AH336" s="57"/>
      <c r="BE336" s="11"/>
      <c r="BF336" s="11"/>
      <c r="BG336" s="11"/>
      <c r="BH336" s="11"/>
      <c r="BI336" s="11"/>
      <c r="BJ336" s="11"/>
      <c r="BK336" s="11"/>
      <c r="BL336" s="11"/>
      <c r="BM336" s="11"/>
      <c r="BN336" s="11"/>
      <c r="BO336" s="11"/>
      <c r="BP336" s="11"/>
    </row>
    <row r="337" s="48" customFormat="1" ht="20.1" customHeight="1" spans="2:68">
      <c r="B337" s="57"/>
      <c r="D337" s="57"/>
      <c r="F337" s="57"/>
      <c r="H337" s="57"/>
      <c r="J337" s="57"/>
      <c r="L337" s="57"/>
      <c r="N337" s="57"/>
      <c r="P337" s="57"/>
      <c r="R337" s="57"/>
      <c r="Z337" s="57"/>
      <c r="AB337" s="57"/>
      <c r="AD337" s="57"/>
      <c r="AF337" s="57"/>
      <c r="AH337" s="57"/>
      <c r="BE337" s="11"/>
      <c r="BF337" s="11"/>
      <c r="BG337" s="11"/>
      <c r="BH337" s="11"/>
      <c r="BI337" s="11"/>
      <c r="BJ337" s="11"/>
      <c r="BK337" s="11"/>
      <c r="BL337" s="11"/>
      <c r="BM337" s="11"/>
      <c r="BN337" s="11"/>
      <c r="BO337" s="11"/>
      <c r="BP337" s="11"/>
    </row>
    <row r="338" s="48" customFormat="1" ht="20.1" customHeight="1" spans="2:68">
      <c r="B338" s="57"/>
      <c r="D338" s="57"/>
      <c r="F338" s="57"/>
      <c r="H338" s="57"/>
      <c r="J338" s="57"/>
      <c r="L338" s="57"/>
      <c r="N338" s="57"/>
      <c r="P338" s="57"/>
      <c r="R338" s="57"/>
      <c r="Z338" s="57"/>
      <c r="AB338" s="57"/>
      <c r="AD338" s="57"/>
      <c r="AF338" s="57"/>
      <c r="AH338" s="57"/>
      <c r="BE338" s="11"/>
      <c r="BF338" s="11"/>
      <c r="BG338" s="11"/>
      <c r="BH338" s="11"/>
      <c r="BI338" s="11"/>
      <c r="BJ338" s="11"/>
      <c r="BK338" s="11"/>
      <c r="BL338" s="11"/>
      <c r="BM338" s="11"/>
      <c r="BN338" s="11"/>
      <c r="BO338" s="11"/>
      <c r="BP338" s="11"/>
    </row>
    <row r="339" s="48" customFormat="1" ht="20.1" customHeight="1" spans="2:68">
      <c r="B339" s="57"/>
      <c r="D339" s="57"/>
      <c r="F339" s="57"/>
      <c r="H339" s="57"/>
      <c r="J339" s="57"/>
      <c r="L339" s="57"/>
      <c r="N339" s="57"/>
      <c r="P339" s="57"/>
      <c r="R339" s="57"/>
      <c r="Z339" s="57"/>
      <c r="AB339" s="57"/>
      <c r="AD339" s="57"/>
      <c r="AF339" s="57"/>
      <c r="AH339" s="57"/>
      <c r="BE339" s="11"/>
      <c r="BF339" s="11"/>
      <c r="BG339" s="11"/>
      <c r="BH339" s="11"/>
      <c r="BI339" s="11"/>
      <c r="BJ339" s="11"/>
      <c r="BK339" s="11"/>
      <c r="BL339" s="11"/>
      <c r="BM339" s="11"/>
      <c r="BN339" s="11"/>
      <c r="BO339" s="11"/>
      <c r="BP339" s="11"/>
    </row>
    <row r="340" s="48" customFormat="1" ht="20.1" customHeight="1" spans="2:68">
      <c r="B340" s="57"/>
      <c r="D340" s="57"/>
      <c r="F340" s="57"/>
      <c r="H340" s="57"/>
      <c r="J340" s="57"/>
      <c r="L340" s="57"/>
      <c r="N340" s="57"/>
      <c r="P340" s="57"/>
      <c r="R340" s="57"/>
      <c r="Z340" s="57"/>
      <c r="AB340" s="57"/>
      <c r="AD340" s="57"/>
      <c r="AF340" s="57"/>
      <c r="AH340" s="57"/>
      <c r="BE340" s="11"/>
      <c r="BF340" s="11"/>
      <c r="BG340" s="11"/>
      <c r="BH340" s="11"/>
      <c r="BI340" s="11"/>
      <c r="BJ340" s="11"/>
      <c r="BK340" s="11"/>
      <c r="BL340" s="11"/>
      <c r="BM340" s="11"/>
      <c r="BN340" s="11"/>
      <c r="BO340" s="11"/>
      <c r="BP340" s="11"/>
    </row>
    <row r="341" s="48" customFormat="1" ht="20.1" customHeight="1" spans="2:68">
      <c r="B341" s="57"/>
      <c r="D341" s="57"/>
      <c r="F341" s="57"/>
      <c r="H341" s="57"/>
      <c r="J341" s="57"/>
      <c r="L341" s="57"/>
      <c r="N341" s="57"/>
      <c r="P341" s="57"/>
      <c r="R341" s="57"/>
      <c r="Z341" s="57"/>
      <c r="AB341" s="57"/>
      <c r="AD341" s="57"/>
      <c r="AF341" s="57"/>
      <c r="AH341" s="57"/>
      <c r="BE341" s="11"/>
      <c r="BF341" s="11"/>
      <c r="BG341" s="11"/>
      <c r="BH341" s="11"/>
      <c r="BI341" s="11"/>
      <c r="BJ341" s="11"/>
      <c r="BK341" s="11"/>
      <c r="BL341" s="11"/>
      <c r="BM341" s="11"/>
      <c r="BN341" s="11"/>
      <c r="BO341" s="11"/>
      <c r="BP341" s="11"/>
    </row>
    <row r="342" s="48" customFormat="1" ht="20.1" customHeight="1" spans="2:68">
      <c r="B342" s="57"/>
      <c r="D342" s="57"/>
      <c r="F342" s="57"/>
      <c r="H342" s="57"/>
      <c r="J342" s="57"/>
      <c r="L342" s="57"/>
      <c r="N342" s="57"/>
      <c r="P342" s="57"/>
      <c r="R342" s="57"/>
      <c r="Z342" s="57"/>
      <c r="AB342" s="57"/>
      <c r="AD342" s="57"/>
      <c r="AF342" s="57"/>
      <c r="AH342" s="57"/>
      <c r="BE342" s="11"/>
      <c r="BF342" s="11"/>
      <c r="BG342" s="11"/>
      <c r="BH342" s="11"/>
      <c r="BI342" s="11"/>
      <c r="BJ342" s="11"/>
      <c r="BK342" s="11"/>
      <c r="BL342" s="11"/>
      <c r="BM342" s="11"/>
      <c r="BN342" s="11"/>
      <c r="BO342" s="11"/>
      <c r="BP342" s="11"/>
    </row>
    <row r="343" s="48" customFormat="1" ht="20.1" customHeight="1" spans="2:68">
      <c r="B343" s="57"/>
      <c r="D343" s="57"/>
      <c r="F343" s="57"/>
      <c r="H343" s="57"/>
      <c r="J343" s="57"/>
      <c r="L343" s="57"/>
      <c r="N343" s="57"/>
      <c r="P343" s="57"/>
      <c r="R343" s="57"/>
      <c r="Z343" s="57"/>
      <c r="AB343" s="57"/>
      <c r="AD343" s="57"/>
      <c r="AF343" s="57"/>
      <c r="AH343" s="57"/>
      <c r="BE343" s="11"/>
      <c r="BF343" s="11"/>
      <c r="BG343" s="11"/>
      <c r="BH343" s="11"/>
      <c r="BI343" s="11"/>
      <c r="BJ343" s="11"/>
      <c r="BK343" s="11"/>
      <c r="BL343" s="11"/>
      <c r="BM343" s="11"/>
      <c r="BN343" s="11"/>
      <c r="BO343" s="11"/>
      <c r="BP343" s="11"/>
    </row>
    <row r="344" s="48" customFormat="1" ht="20.1" customHeight="1" spans="2:68">
      <c r="B344" s="57"/>
      <c r="D344" s="57"/>
      <c r="F344" s="57"/>
      <c r="H344" s="57"/>
      <c r="J344" s="57"/>
      <c r="L344" s="57"/>
      <c r="N344" s="57"/>
      <c r="P344" s="57"/>
      <c r="R344" s="57"/>
      <c r="Z344" s="57"/>
      <c r="AB344" s="57"/>
      <c r="AD344" s="57"/>
      <c r="AF344" s="57"/>
      <c r="AH344" s="57"/>
      <c r="BE344" s="11"/>
      <c r="BF344" s="11"/>
      <c r="BG344" s="11"/>
      <c r="BH344" s="11"/>
      <c r="BI344" s="11"/>
      <c r="BJ344" s="11"/>
      <c r="BK344" s="11"/>
      <c r="BL344" s="11"/>
      <c r="BM344" s="11"/>
      <c r="BN344" s="11"/>
      <c r="BO344" s="11"/>
      <c r="BP344" s="11"/>
    </row>
    <row r="345" s="48" customFormat="1" ht="20.1" customHeight="1" spans="2:68">
      <c r="B345" s="57"/>
      <c r="D345" s="57"/>
      <c r="F345" s="57"/>
      <c r="H345" s="57"/>
      <c r="J345" s="57"/>
      <c r="L345" s="57"/>
      <c r="N345" s="57"/>
      <c r="P345" s="57"/>
      <c r="R345" s="57"/>
      <c r="Z345" s="57"/>
      <c r="AB345" s="57"/>
      <c r="AD345" s="57"/>
      <c r="AF345" s="57"/>
      <c r="AH345" s="57"/>
      <c r="BE345" s="11"/>
      <c r="BF345" s="11"/>
      <c r="BG345" s="11"/>
      <c r="BH345" s="11"/>
      <c r="BI345" s="11"/>
      <c r="BJ345" s="11"/>
      <c r="BK345" s="11"/>
      <c r="BL345" s="11"/>
      <c r="BM345" s="11"/>
      <c r="BN345" s="11"/>
      <c r="BO345" s="11"/>
      <c r="BP345" s="11"/>
    </row>
    <row r="346" s="48" customFormat="1" ht="20.1" customHeight="1" spans="2:68">
      <c r="B346" s="57"/>
      <c r="D346" s="57"/>
      <c r="F346" s="57"/>
      <c r="H346" s="57"/>
      <c r="J346" s="57"/>
      <c r="L346" s="57"/>
      <c r="N346" s="57"/>
      <c r="P346" s="57"/>
      <c r="R346" s="57"/>
      <c r="Z346" s="57"/>
      <c r="AB346" s="57"/>
      <c r="AD346" s="57"/>
      <c r="AF346" s="57"/>
      <c r="AH346" s="57"/>
      <c r="BE346" s="11"/>
      <c r="BF346" s="11"/>
      <c r="BG346" s="11"/>
      <c r="BH346" s="11"/>
      <c r="BI346" s="11"/>
      <c r="BJ346" s="11"/>
      <c r="BK346" s="11"/>
      <c r="BL346" s="11"/>
      <c r="BM346" s="11"/>
      <c r="BN346" s="11"/>
      <c r="BO346" s="11"/>
      <c r="BP346" s="11"/>
    </row>
    <row r="347" s="48" customFormat="1" ht="20.1" customHeight="1" spans="2:68">
      <c r="B347" s="57"/>
      <c r="D347" s="57"/>
      <c r="F347" s="57"/>
      <c r="H347" s="57"/>
      <c r="J347" s="57"/>
      <c r="L347" s="57"/>
      <c r="N347" s="57"/>
      <c r="P347" s="57"/>
      <c r="R347" s="57"/>
      <c r="Z347" s="57"/>
      <c r="AB347" s="57"/>
      <c r="AD347" s="57"/>
      <c r="AF347" s="57"/>
      <c r="AH347" s="57"/>
      <c r="BE347" s="11"/>
      <c r="BF347" s="11"/>
      <c r="BG347" s="11"/>
      <c r="BH347" s="11"/>
      <c r="BI347" s="11"/>
      <c r="BJ347" s="11"/>
      <c r="BK347" s="11"/>
      <c r="BL347" s="11"/>
      <c r="BM347" s="11"/>
      <c r="BN347" s="11"/>
      <c r="BO347" s="11"/>
      <c r="BP347" s="11"/>
    </row>
    <row r="348" s="48" customFormat="1" ht="20.1" customHeight="1" spans="2:68">
      <c r="B348" s="57"/>
      <c r="D348" s="57"/>
      <c r="F348" s="57"/>
      <c r="H348" s="57"/>
      <c r="J348" s="57"/>
      <c r="L348" s="57"/>
      <c r="N348" s="57"/>
      <c r="P348" s="57"/>
      <c r="R348" s="57"/>
      <c r="Z348" s="57"/>
      <c r="AB348" s="57"/>
      <c r="AD348" s="57"/>
      <c r="AF348" s="57"/>
      <c r="AH348" s="57"/>
      <c r="BE348" s="11"/>
      <c r="BF348" s="11"/>
      <c r="BG348" s="11"/>
      <c r="BH348" s="11"/>
      <c r="BI348" s="11"/>
      <c r="BJ348" s="11"/>
      <c r="BK348" s="11"/>
      <c r="BL348" s="11"/>
      <c r="BM348" s="11"/>
      <c r="BN348" s="11"/>
      <c r="BO348" s="11"/>
      <c r="BP348" s="11"/>
    </row>
    <row r="349" s="48" customFormat="1" ht="20.1" customHeight="1" spans="2:68">
      <c r="B349" s="57"/>
      <c r="D349" s="57"/>
      <c r="F349" s="57"/>
      <c r="H349" s="57"/>
      <c r="J349" s="57"/>
      <c r="L349" s="57"/>
      <c r="N349" s="57"/>
      <c r="P349" s="57"/>
      <c r="R349" s="57"/>
      <c r="Z349" s="57"/>
      <c r="AB349" s="57"/>
      <c r="AD349" s="57"/>
      <c r="AF349" s="57"/>
      <c r="AH349" s="57"/>
      <c r="BE349" s="11"/>
      <c r="BF349" s="11"/>
      <c r="BG349" s="11"/>
      <c r="BH349" s="11"/>
      <c r="BI349" s="11"/>
      <c r="BJ349" s="11"/>
      <c r="BK349" s="11"/>
      <c r="BL349" s="11"/>
      <c r="BM349" s="11"/>
      <c r="BN349" s="11"/>
      <c r="BO349" s="11"/>
      <c r="BP349" s="11"/>
    </row>
    <row r="350" s="48" customFormat="1" ht="20.1" customHeight="1" spans="2:68">
      <c r="B350" s="57"/>
      <c r="D350" s="57"/>
      <c r="F350" s="57"/>
      <c r="H350" s="57"/>
      <c r="J350" s="57"/>
      <c r="L350" s="57"/>
      <c r="N350" s="57"/>
      <c r="P350" s="57"/>
      <c r="R350" s="57"/>
      <c r="Z350" s="57"/>
      <c r="AB350" s="57"/>
      <c r="AD350" s="57"/>
      <c r="AF350" s="57"/>
      <c r="AH350" s="57"/>
      <c r="BE350" s="11"/>
      <c r="BF350" s="11"/>
      <c r="BG350" s="11"/>
      <c r="BH350" s="11"/>
      <c r="BI350" s="11"/>
      <c r="BJ350" s="11"/>
      <c r="BK350" s="11"/>
      <c r="BL350" s="11"/>
      <c r="BM350" s="11"/>
      <c r="BN350" s="11"/>
      <c r="BO350" s="11"/>
      <c r="BP350" s="11"/>
    </row>
    <row r="351" s="48" customFormat="1" ht="20.1" customHeight="1" spans="2:68">
      <c r="B351" s="57"/>
      <c r="D351" s="57"/>
      <c r="F351" s="57"/>
      <c r="H351" s="57"/>
      <c r="J351" s="57"/>
      <c r="L351" s="57"/>
      <c r="N351" s="57"/>
      <c r="P351" s="57"/>
      <c r="R351" s="57"/>
      <c r="Z351" s="57"/>
      <c r="AB351" s="57"/>
      <c r="AD351" s="57"/>
      <c r="AF351" s="57"/>
      <c r="AH351" s="57"/>
      <c r="BE351" s="11"/>
      <c r="BF351" s="11"/>
      <c r="BG351" s="11"/>
      <c r="BH351" s="11"/>
      <c r="BI351" s="11"/>
      <c r="BJ351" s="11"/>
      <c r="BK351" s="11"/>
      <c r="BL351" s="11"/>
      <c r="BM351" s="11"/>
      <c r="BN351" s="11"/>
      <c r="BO351" s="11"/>
      <c r="BP351" s="11"/>
    </row>
    <row r="352" s="48" customFormat="1" ht="20.1" customHeight="1" spans="2:68">
      <c r="B352" s="57"/>
      <c r="D352" s="57"/>
      <c r="F352" s="57"/>
      <c r="H352" s="57"/>
      <c r="J352" s="57"/>
      <c r="L352" s="57"/>
      <c r="N352" s="57"/>
      <c r="P352" s="57"/>
      <c r="R352" s="57"/>
      <c r="Z352" s="57"/>
      <c r="AB352" s="57"/>
      <c r="AD352" s="57"/>
      <c r="AF352" s="57"/>
      <c r="AH352" s="57"/>
      <c r="BE352" s="11"/>
      <c r="BF352" s="11"/>
      <c r="BG352" s="11"/>
      <c r="BH352" s="11"/>
      <c r="BI352" s="11"/>
      <c r="BJ352" s="11"/>
      <c r="BK352" s="11"/>
      <c r="BL352" s="11"/>
      <c r="BM352" s="11"/>
      <c r="BN352" s="11"/>
      <c r="BO352" s="11"/>
      <c r="BP352" s="11"/>
    </row>
    <row r="353" s="48" customFormat="1" ht="20.1" customHeight="1" spans="2:68">
      <c r="B353" s="57"/>
      <c r="D353" s="57"/>
      <c r="F353" s="57"/>
      <c r="H353" s="57"/>
      <c r="J353" s="57"/>
      <c r="L353" s="57"/>
      <c r="N353" s="57"/>
      <c r="P353" s="57"/>
      <c r="R353" s="57"/>
      <c r="Z353" s="57"/>
      <c r="AB353" s="57"/>
      <c r="AD353" s="57"/>
      <c r="AF353" s="57"/>
      <c r="AH353" s="57"/>
      <c r="BE353" s="11"/>
      <c r="BF353" s="11"/>
      <c r="BG353" s="11"/>
      <c r="BH353" s="11"/>
      <c r="BI353" s="11"/>
      <c r="BJ353" s="11"/>
      <c r="BK353" s="11"/>
      <c r="BL353" s="11"/>
      <c r="BM353" s="11"/>
      <c r="BN353" s="11"/>
      <c r="BO353" s="11"/>
      <c r="BP353" s="11"/>
    </row>
    <row r="354" s="48" customFormat="1" ht="20.1" customHeight="1" spans="2:68">
      <c r="B354" s="57"/>
      <c r="D354" s="57"/>
      <c r="F354" s="57"/>
      <c r="H354" s="57"/>
      <c r="J354" s="57"/>
      <c r="L354" s="57"/>
      <c r="N354" s="57"/>
      <c r="P354" s="57"/>
      <c r="R354" s="57"/>
      <c r="Z354" s="57"/>
      <c r="AB354" s="57"/>
      <c r="AD354" s="57"/>
      <c r="AF354" s="57"/>
      <c r="AH354" s="57"/>
      <c r="BE354" s="11"/>
      <c r="BF354" s="11"/>
      <c r="BG354" s="11"/>
      <c r="BH354" s="11"/>
      <c r="BI354" s="11"/>
      <c r="BJ354" s="11"/>
      <c r="BK354" s="11"/>
      <c r="BL354" s="11"/>
      <c r="BM354" s="11"/>
      <c r="BN354" s="11"/>
      <c r="BO354" s="11"/>
      <c r="BP354" s="11"/>
    </row>
    <row r="355" s="48" customFormat="1" ht="20.1" customHeight="1" spans="2:68">
      <c r="B355" s="57"/>
      <c r="D355" s="57"/>
      <c r="F355" s="57"/>
      <c r="H355" s="57"/>
      <c r="J355" s="57"/>
      <c r="L355" s="57"/>
      <c r="N355" s="57"/>
      <c r="P355" s="57"/>
      <c r="R355" s="57"/>
      <c r="Z355" s="57"/>
      <c r="AB355" s="57"/>
      <c r="AD355" s="57"/>
      <c r="AF355" s="57"/>
      <c r="AH355" s="57"/>
      <c r="BE355" s="11"/>
      <c r="BF355" s="11"/>
      <c r="BG355" s="11"/>
      <c r="BH355" s="11"/>
      <c r="BI355" s="11"/>
      <c r="BJ355" s="11"/>
      <c r="BK355" s="11"/>
      <c r="BL355" s="11"/>
      <c r="BM355" s="11"/>
      <c r="BN355" s="11"/>
      <c r="BO355" s="11"/>
      <c r="BP355" s="11"/>
    </row>
    <row r="356" s="48" customFormat="1" ht="20.1" customHeight="1" spans="2:68">
      <c r="B356" s="57"/>
      <c r="D356" s="57"/>
      <c r="F356" s="57"/>
      <c r="H356" s="57"/>
      <c r="J356" s="57"/>
      <c r="L356" s="57"/>
      <c r="N356" s="57"/>
      <c r="P356" s="57"/>
      <c r="R356" s="57"/>
      <c r="Z356" s="57"/>
      <c r="AB356" s="57"/>
      <c r="AD356" s="57"/>
      <c r="AF356" s="57"/>
      <c r="AH356" s="57"/>
      <c r="BE356" s="11"/>
      <c r="BF356" s="11"/>
      <c r="BG356" s="11"/>
      <c r="BH356" s="11"/>
      <c r="BI356" s="11"/>
      <c r="BJ356" s="11"/>
      <c r="BK356" s="11"/>
      <c r="BL356" s="11"/>
      <c r="BM356" s="11"/>
      <c r="BN356" s="11"/>
      <c r="BO356" s="11"/>
      <c r="BP356" s="11"/>
    </row>
    <row r="357" s="48" customFormat="1" ht="20.1" customHeight="1" spans="2:68">
      <c r="B357" s="57"/>
      <c r="D357" s="57"/>
      <c r="F357" s="57"/>
      <c r="H357" s="57"/>
      <c r="J357" s="57"/>
      <c r="L357" s="57"/>
      <c r="N357" s="57"/>
      <c r="P357" s="57"/>
      <c r="R357" s="57"/>
      <c r="Z357" s="57"/>
      <c r="AB357" s="57"/>
      <c r="AD357" s="57"/>
      <c r="AF357" s="57"/>
      <c r="AH357" s="57"/>
      <c r="BE357" s="11"/>
      <c r="BF357" s="11"/>
      <c r="BG357" s="11"/>
      <c r="BH357" s="11"/>
      <c r="BI357" s="11"/>
      <c r="BJ357" s="11"/>
      <c r="BK357" s="11"/>
      <c r="BL357" s="11"/>
      <c r="BM357" s="11"/>
      <c r="BN357" s="11"/>
      <c r="BO357" s="11"/>
      <c r="BP357" s="11"/>
    </row>
    <row r="358" s="48" customFormat="1" ht="20.1" customHeight="1" spans="2:68">
      <c r="B358" s="57"/>
      <c r="D358" s="57"/>
      <c r="F358" s="57"/>
      <c r="H358" s="57"/>
      <c r="J358" s="57"/>
      <c r="L358" s="57"/>
      <c r="N358" s="57"/>
      <c r="P358" s="57"/>
      <c r="R358" s="57"/>
      <c r="Z358" s="57"/>
      <c r="AB358" s="57"/>
      <c r="AD358" s="57"/>
      <c r="AF358" s="57"/>
      <c r="AH358" s="57"/>
      <c r="BE358" s="11"/>
      <c r="BF358" s="11"/>
      <c r="BG358" s="11"/>
      <c r="BH358" s="11"/>
      <c r="BI358" s="11"/>
      <c r="BJ358" s="11"/>
      <c r="BK358" s="11"/>
      <c r="BL358" s="11"/>
      <c r="BM358" s="11"/>
      <c r="BN358" s="11"/>
      <c r="BO358" s="11"/>
      <c r="BP358" s="11"/>
    </row>
    <row r="359" s="48" customFormat="1" ht="20.1" customHeight="1" spans="2:68">
      <c r="B359" s="57"/>
      <c r="D359" s="57"/>
      <c r="F359" s="57"/>
      <c r="H359" s="57"/>
      <c r="J359" s="57"/>
      <c r="L359" s="57"/>
      <c r="N359" s="57"/>
      <c r="P359" s="57"/>
      <c r="R359" s="57"/>
      <c r="Z359" s="57"/>
      <c r="AB359" s="57"/>
      <c r="AD359" s="57"/>
      <c r="AF359" s="57"/>
      <c r="AH359" s="57"/>
      <c r="BE359" s="11"/>
      <c r="BF359" s="11"/>
      <c r="BG359" s="11"/>
      <c r="BH359" s="11"/>
      <c r="BI359" s="11"/>
      <c r="BJ359" s="11"/>
      <c r="BK359" s="11"/>
      <c r="BL359" s="11"/>
      <c r="BM359" s="11"/>
      <c r="BN359" s="11"/>
      <c r="BO359" s="11"/>
      <c r="BP359" s="11"/>
    </row>
    <row r="360" s="48" customFormat="1" ht="20.1" customHeight="1" spans="2:68">
      <c r="B360" s="57"/>
      <c r="D360" s="57"/>
      <c r="F360" s="57"/>
      <c r="H360" s="57"/>
      <c r="J360" s="57"/>
      <c r="L360" s="57"/>
      <c r="N360" s="57"/>
      <c r="P360" s="57"/>
      <c r="R360" s="57"/>
      <c r="Z360" s="57"/>
      <c r="AB360" s="57"/>
      <c r="AD360" s="57"/>
      <c r="AF360" s="57"/>
      <c r="AH360" s="57"/>
      <c r="BE360" s="11"/>
      <c r="BF360" s="11"/>
      <c r="BG360" s="11"/>
      <c r="BH360" s="11"/>
      <c r="BI360" s="11"/>
      <c r="BJ360" s="11"/>
      <c r="BK360" s="11"/>
      <c r="BL360" s="11"/>
      <c r="BM360" s="11"/>
      <c r="BN360" s="11"/>
      <c r="BO360" s="11"/>
      <c r="BP360" s="11"/>
    </row>
    <row r="361" s="48" customFormat="1" ht="20.1" customHeight="1" spans="2:68">
      <c r="B361" s="57"/>
      <c r="D361" s="57"/>
      <c r="F361" s="57"/>
      <c r="H361" s="57"/>
      <c r="J361" s="57"/>
      <c r="L361" s="57"/>
      <c r="N361" s="57"/>
      <c r="P361" s="57"/>
      <c r="R361" s="57"/>
      <c r="Z361" s="57"/>
      <c r="AB361" s="57"/>
      <c r="AD361" s="57"/>
      <c r="AF361" s="57"/>
      <c r="AH361" s="57"/>
      <c r="BE361" s="11"/>
      <c r="BF361" s="11"/>
      <c r="BG361" s="11"/>
      <c r="BH361" s="11"/>
      <c r="BI361" s="11"/>
      <c r="BJ361" s="11"/>
      <c r="BK361" s="11"/>
      <c r="BL361" s="11"/>
      <c r="BM361" s="11"/>
      <c r="BN361" s="11"/>
      <c r="BO361" s="11"/>
      <c r="BP361" s="11"/>
    </row>
    <row r="362" s="48" customFormat="1" ht="20.1" customHeight="1" spans="2:68">
      <c r="B362" s="57"/>
      <c r="D362" s="57"/>
      <c r="F362" s="57"/>
      <c r="H362" s="57"/>
      <c r="J362" s="57"/>
      <c r="L362" s="57"/>
      <c r="N362" s="57"/>
      <c r="P362" s="57"/>
      <c r="R362" s="57"/>
      <c r="Z362" s="57"/>
      <c r="AB362" s="57"/>
      <c r="AD362" s="57"/>
      <c r="AF362" s="57"/>
      <c r="AH362" s="57"/>
      <c r="BE362" s="11"/>
      <c r="BF362" s="11"/>
      <c r="BG362" s="11"/>
      <c r="BH362" s="11"/>
      <c r="BI362" s="11"/>
      <c r="BJ362" s="11"/>
      <c r="BK362" s="11"/>
      <c r="BL362" s="11"/>
      <c r="BM362" s="11"/>
      <c r="BN362" s="11"/>
      <c r="BO362" s="11"/>
      <c r="BP362" s="11"/>
    </row>
    <row r="363" s="48" customFormat="1" ht="20.1" customHeight="1" spans="2:68">
      <c r="B363" s="57"/>
      <c r="D363" s="57"/>
      <c r="F363" s="57"/>
      <c r="H363" s="57"/>
      <c r="J363" s="57"/>
      <c r="L363" s="57"/>
      <c r="N363" s="57"/>
      <c r="P363" s="57"/>
      <c r="R363" s="57"/>
      <c r="Z363" s="57"/>
      <c r="AB363" s="57"/>
      <c r="AD363" s="57"/>
      <c r="AF363" s="57"/>
      <c r="AH363" s="57"/>
      <c r="BE363" s="11"/>
      <c r="BF363" s="11"/>
      <c r="BG363" s="11"/>
      <c r="BH363" s="11"/>
      <c r="BI363" s="11"/>
      <c r="BJ363" s="11"/>
      <c r="BK363" s="11"/>
      <c r="BL363" s="11"/>
      <c r="BM363" s="11"/>
      <c r="BN363" s="11"/>
      <c r="BO363" s="11"/>
      <c r="BP363" s="11"/>
    </row>
    <row r="364" s="48" customFormat="1" ht="20.1" customHeight="1" spans="2:68">
      <c r="B364" s="57"/>
      <c r="D364" s="57"/>
      <c r="F364" s="57"/>
      <c r="H364" s="57"/>
      <c r="J364" s="57"/>
      <c r="L364" s="57"/>
      <c r="N364" s="57"/>
      <c r="P364" s="57"/>
      <c r="R364" s="57"/>
      <c r="Z364" s="57"/>
      <c r="AB364" s="57"/>
      <c r="AD364" s="57"/>
      <c r="AF364" s="57"/>
      <c r="AH364" s="57"/>
      <c r="BE364" s="11"/>
      <c r="BF364" s="11"/>
      <c r="BG364" s="11"/>
      <c r="BH364" s="11"/>
      <c r="BI364" s="11"/>
      <c r="BJ364" s="11"/>
      <c r="BK364" s="11"/>
      <c r="BL364" s="11"/>
      <c r="BM364" s="11"/>
      <c r="BN364" s="11"/>
      <c r="BO364" s="11"/>
      <c r="BP364" s="11"/>
    </row>
    <row r="365" s="48" customFormat="1" ht="20.1" customHeight="1" spans="2:68">
      <c r="B365" s="57"/>
      <c r="D365" s="57"/>
      <c r="F365" s="57"/>
      <c r="H365" s="57"/>
      <c r="J365" s="57"/>
      <c r="L365" s="57"/>
      <c r="N365" s="57"/>
      <c r="P365" s="57"/>
      <c r="R365" s="57"/>
      <c r="Z365" s="57"/>
      <c r="AB365" s="57"/>
      <c r="AD365" s="57"/>
      <c r="AF365" s="57"/>
      <c r="AH365" s="57"/>
      <c r="BE365" s="11"/>
      <c r="BF365" s="11"/>
      <c r="BG365" s="11"/>
      <c r="BH365" s="11"/>
      <c r="BI365" s="11"/>
      <c r="BJ365" s="11"/>
      <c r="BK365" s="11"/>
      <c r="BL365" s="11"/>
      <c r="BM365" s="11"/>
      <c r="BN365" s="11"/>
      <c r="BO365" s="11"/>
      <c r="BP365" s="11"/>
    </row>
    <row r="366" s="48" customFormat="1" ht="20.1" customHeight="1" spans="2:68">
      <c r="B366" s="57"/>
      <c r="D366" s="57"/>
      <c r="F366" s="57"/>
      <c r="H366" s="57"/>
      <c r="J366" s="57"/>
      <c r="L366" s="57"/>
      <c r="N366" s="57"/>
      <c r="P366" s="57"/>
      <c r="R366" s="57"/>
      <c r="Z366" s="57"/>
      <c r="AB366" s="57"/>
      <c r="AD366" s="57"/>
      <c r="AF366" s="57"/>
      <c r="AH366" s="57"/>
      <c r="BE366" s="11"/>
      <c r="BF366" s="11"/>
      <c r="BG366" s="11"/>
      <c r="BH366" s="11"/>
      <c r="BI366" s="11"/>
      <c r="BJ366" s="11"/>
      <c r="BK366" s="11"/>
      <c r="BL366" s="11"/>
      <c r="BM366" s="11"/>
      <c r="BN366" s="11"/>
      <c r="BO366" s="11"/>
      <c r="BP366" s="11"/>
    </row>
    <row r="367" s="48" customFormat="1" ht="20.1" customHeight="1" spans="2:68">
      <c r="B367" s="57"/>
      <c r="D367" s="57"/>
      <c r="F367" s="57"/>
      <c r="H367" s="57"/>
      <c r="J367" s="57"/>
      <c r="L367" s="57"/>
      <c r="N367" s="57"/>
      <c r="P367" s="57"/>
      <c r="R367" s="57"/>
      <c r="Z367" s="57"/>
      <c r="AB367" s="57"/>
      <c r="AD367" s="57"/>
      <c r="AF367" s="57"/>
      <c r="AH367" s="57"/>
      <c r="BE367" s="11"/>
      <c r="BF367" s="11"/>
      <c r="BG367" s="11"/>
      <c r="BH367" s="11"/>
      <c r="BI367" s="11"/>
      <c r="BJ367" s="11"/>
      <c r="BK367" s="11"/>
      <c r="BL367" s="11"/>
      <c r="BM367" s="11"/>
      <c r="BN367" s="11"/>
      <c r="BO367" s="11"/>
      <c r="BP367" s="11"/>
    </row>
    <row r="368" s="48" customFormat="1" ht="20.1" customHeight="1" spans="2:68">
      <c r="B368" s="57"/>
      <c r="D368" s="57"/>
      <c r="F368" s="57"/>
      <c r="H368" s="57"/>
      <c r="J368" s="57"/>
      <c r="L368" s="57"/>
      <c r="N368" s="57"/>
      <c r="P368" s="57"/>
      <c r="R368" s="57"/>
      <c r="Z368" s="57"/>
      <c r="AB368" s="57"/>
      <c r="AD368" s="57"/>
      <c r="AF368" s="57"/>
      <c r="AH368" s="57"/>
      <c r="BE368" s="11"/>
      <c r="BF368" s="11"/>
      <c r="BG368" s="11"/>
      <c r="BH368" s="11"/>
      <c r="BI368" s="11"/>
      <c r="BJ368" s="11"/>
      <c r="BK368" s="11"/>
      <c r="BL368" s="11"/>
      <c r="BM368" s="11"/>
      <c r="BN368" s="11"/>
      <c r="BO368" s="11"/>
      <c r="BP368" s="11"/>
    </row>
    <row r="369" s="48" customFormat="1" ht="20.1" customHeight="1" spans="2:68">
      <c r="B369" s="57"/>
      <c r="D369" s="57"/>
      <c r="F369" s="57"/>
      <c r="H369" s="57"/>
      <c r="J369" s="57"/>
      <c r="L369" s="57"/>
      <c r="N369" s="57"/>
      <c r="P369" s="57"/>
      <c r="R369" s="57"/>
      <c r="Z369" s="57"/>
      <c r="AB369" s="57"/>
      <c r="AD369" s="57"/>
      <c r="AF369" s="57"/>
      <c r="AH369" s="57"/>
      <c r="BE369" s="11"/>
      <c r="BF369" s="11"/>
      <c r="BG369" s="11"/>
      <c r="BH369" s="11"/>
      <c r="BI369" s="11"/>
      <c r="BJ369" s="11"/>
      <c r="BK369" s="11"/>
      <c r="BL369" s="11"/>
      <c r="BM369" s="11"/>
      <c r="BN369" s="11"/>
      <c r="BO369" s="11"/>
      <c r="BP369" s="11"/>
    </row>
    <row r="370" s="48" customFormat="1" ht="20.1" customHeight="1" spans="2:68">
      <c r="B370" s="57"/>
      <c r="D370" s="57"/>
      <c r="F370" s="57"/>
      <c r="H370" s="57"/>
      <c r="J370" s="57"/>
      <c r="L370" s="57"/>
      <c r="N370" s="57"/>
      <c r="P370" s="57"/>
      <c r="R370" s="57"/>
      <c r="Z370" s="57"/>
      <c r="AB370" s="57"/>
      <c r="AD370" s="57"/>
      <c r="AF370" s="57"/>
      <c r="AH370" s="57"/>
      <c r="BE370" s="11"/>
      <c r="BF370" s="11"/>
      <c r="BG370" s="11"/>
      <c r="BH370" s="11"/>
      <c r="BI370" s="11"/>
      <c r="BJ370" s="11"/>
      <c r="BK370" s="11"/>
      <c r="BL370" s="11"/>
      <c r="BM370" s="11"/>
      <c r="BN370" s="11"/>
      <c r="BO370" s="11"/>
      <c r="BP370" s="11"/>
    </row>
    <row r="371" s="48" customFormat="1" ht="20.1" customHeight="1" spans="2:68">
      <c r="B371" s="57"/>
      <c r="D371" s="57"/>
      <c r="F371" s="57"/>
      <c r="H371" s="57"/>
      <c r="J371" s="57"/>
      <c r="L371" s="57"/>
      <c r="N371" s="57"/>
      <c r="P371" s="57"/>
      <c r="R371" s="57"/>
      <c r="Z371" s="57"/>
      <c r="AB371" s="57"/>
      <c r="AD371" s="57"/>
      <c r="AF371" s="57"/>
      <c r="AH371" s="57"/>
      <c r="BE371" s="11"/>
      <c r="BF371" s="11"/>
      <c r="BG371" s="11"/>
      <c r="BH371" s="11"/>
      <c r="BI371" s="11"/>
      <c r="BJ371" s="11"/>
      <c r="BK371" s="11"/>
      <c r="BL371" s="11"/>
      <c r="BM371" s="11"/>
      <c r="BN371" s="11"/>
      <c r="BO371" s="11"/>
      <c r="BP371" s="11"/>
    </row>
    <row r="372" s="48" customFormat="1" ht="20.1" customHeight="1" spans="2:68">
      <c r="B372" s="57"/>
      <c r="D372" s="57"/>
      <c r="F372" s="57"/>
      <c r="H372" s="57"/>
      <c r="J372" s="57"/>
      <c r="L372" s="57"/>
      <c r="N372" s="57"/>
      <c r="P372" s="57"/>
      <c r="R372" s="57"/>
      <c r="Z372" s="57"/>
      <c r="AB372" s="57"/>
      <c r="AD372" s="57"/>
      <c r="AF372" s="57"/>
      <c r="AH372" s="57"/>
      <c r="BE372" s="11"/>
      <c r="BF372" s="11"/>
      <c r="BG372" s="11"/>
      <c r="BH372" s="11"/>
      <c r="BI372" s="11"/>
      <c r="BJ372" s="11"/>
      <c r="BK372" s="11"/>
      <c r="BL372" s="11"/>
      <c r="BM372" s="11"/>
      <c r="BN372" s="11"/>
      <c r="BO372" s="11"/>
      <c r="BP372" s="11"/>
    </row>
    <row r="373" s="48" customFormat="1" ht="20.1" customHeight="1" spans="2:68">
      <c r="B373" s="57"/>
      <c r="D373" s="57"/>
      <c r="F373" s="57"/>
      <c r="H373" s="57"/>
      <c r="J373" s="57"/>
      <c r="L373" s="57"/>
      <c r="N373" s="57"/>
      <c r="P373" s="57"/>
      <c r="R373" s="57"/>
      <c r="Z373" s="57"/>
      <c r="AB373" s="57"/>
      <c r="AD373" s="57"/>
      <c r="AF373" s="57"/>
      <c r="AH373" s="57"/>
      <c r="BE373" s="11"/>
      <c r="BF373" s="11"/>
      <c r="BG373" s="11"/>
      <c r="BH373" s="11"/>
      <c r="BI373" s="11"/>
      <c r="BJ373" s="11"/>
      <c r="BK373" s="11"/>
      <c r="BL373" s="11"/>
      <c r="BM373" s="11"/>
      <c r="BN373" s="11"/>
      <c r="BO373" s="11"/>
      <c r="BP373" s="11"/>
    </row>
    <row r="374" s="48" customFormat="1" ht="20.1" customHeight="1" spans="2:68">
      <c r="B374" s="57"/>
      <c r="D374" s="57"/>
      <c r="F374" s="57"/>
      <c r="H374" s="57"/>
      <c r="J374" s="57"/>
      <c r="L374" s="57"/>
      <c r="N374" s="57"/>
      <c r="P374" s="57"/>
      <c r="R374" s="57"/>
      <c r="Z374" s="57"/>
      <c r="AB374" s="57"/>
      <c r="AD374" s="57"/>
      <c r="AF374" s="57"/>
      <c r="AH374" s="57"/>
      <c r="BE374" s="11"/>
      <c r="BF374" s="11"/>
      <c r="BG374" s="11"/>
      <c r="BH374" s="11"/>
      <c r="BI374" s="11"/>
      <c r="BJ374" s="11"/>
      <c r="BK374" s="11"/>
      <c r="BL374" s="11"/>
      <c r="BM374" s="11"/>
      <c r="BN374" s="11"/>
      <c r="BO374" s="11"/>
      <c r="BP374" s="11"/>
    </row>
    <row r="375" s="48" customFormat="1" ht="20.1" customHeight="1" spans="2:68">
      <c r="B375" s="57"/>
      <c r="D375" s="57"/>
      <c r="F375" s="57"/>
      <c r="H375" s="57"/>
      <c r="J375" s="57"/>
      <c r="L375" s="57"/>
      <c r="N375" s="57"/>
      <c r="P375" s="57"/>
      <c r="R375" s="57"/>
      <c r="Z375" s="57"/>
      <c r="AB375" s="57"/>
      <c r="AD375" s="57"/>
      <c r="AF375" s="57"/>
      <c r="AH375" s="57"/>
      <c r="BE375" s="11"/>
      <c r="BF375" s="11"/>
      <c r="BG375" s="11"/>
      <c r="BH375" s="11"/>
      <c r="BI375" s="11"/>
      <c r="BJ375" s="11"/>
      <c r="BK375" s="11"/>
      <c r="BL375" s="11"/>
      <c r="BM375" s="11"/>
      <c r="BN375" s="11"/>
      <c r="BO375" s="11"/>
      <c r="BP375" s="11"/>
    </row>
    <row r="376" s="48" customFormat="1" ht="20.1" customHeight="1" spans="2:68">
      <c r="B376" s="57"/>
      <c r="D376" s="57"/>
      <c r="F376" s="57"/>
      <c r="H376" s="57"/>
      <c r="J376" s="57"/>
      <c r="L376" s="57"/>
      <c r="N376" s="57"/>
      <c r="P376" s="57"/>
      <c r="R376" s="57"/>
      <c r="Z376" s="57"/>
      <c r="AB376" s="57"/>
      <c r="AD376" s="57"/>
      <c r="AF376" s="57"/>
      <c r="AH376" s="57"/>
      <c r="BE376" s="11"/>
      <c r="BF376" s="11"/>
      <c r="BG376" s="11"/>
      <c r="BH376" s="11"/>
      <c r="BI376" s="11"/>
      <c r="BJ376" s="11"/>
      <c r="BK376" s="11"/>
      <c r="BL376" s="11"/>
      <c r="BM376" s="11"/>
      <c r="BN376" s="11"/>
      <c r="BO376" s="11"/>
      <c r="BP376" s="11"/>
    </row>
    <row r="377" s="48" customFormat="1" ht="20.1" customHeight="1" spans="2:68">
      <c r="B377" s="57"/>
      <c r="D377" s="57"/>
      <c r="F377" s="57"/>
      <c r="H377" s="57"/>
      <c r="J377" s="57"/>
      <c r="L377" s="57"/>
      <c r="N377" s="57"/>
      <c r="P377" s="57"/>
      <c r="R377" s="57"/>
      <c r="Z377" s="57"/>
      <c r="AB377" s="57"/>
      <c r="AD377" s="57"/>
      <c r="AF377" s="57"/>
      <c r="AH377" s="57"/>
      <c r="BE377" s="11"/>
      <c r="BF377" s="11"/>
      <c r="BG377" s="11"/>
      <c r="BH377" s="11"/>
      <c r="BI377" s="11"/>
      <c r="BJ377" s="11"/>
      <c r="BK377" s="11"/>
      <c r="BL377" s="11"/>
      <c r="BM377" s="11"/>
      <c r="BN377" s="11"/>
      <c r="BO377" s="11"/>
      <c r="BP377" s="11"/>
    </row>
    <row r="378" s="48" customFormat="1" ht="20.1" customHeight="1" spans="2:68">
      <c r="B378" s="57"/>
      <c r="D378" s="57"/>
      <c r="F378" s="57"/>
      <c r="H378" s="57"/>
      <c r="J378" s="57"/>
      <c r="L378" s="57"/>
      <c r="N378" s="57"/>
      <c r="P378" s="57"/>
      <c r="R378" s="57"/>
      <c r="Z378" s="57"/>
      <c r="AB378" s="57"/>
      <c r="AD378" s="57"/>
      <c r="AF378" s="57"/>
      <c r="AH378" s="57"/>
      <c r="BE378" s="11"/>
      <c r="BF378" s="11"/>
      <c r="BG378" s="11"/>
      <c r="BH378" s="11"/>
      <c r="BI378" s="11"/>
      <c r="BJ378" s="11"/>
      <c r="BK378" s="11"/>
      <c r="BL378" s="11"/>
      <c r="BM378" s="11"/>
      <c r="BN378" s="11"/>
      <c r="BO378" s="11"/>
      <c r="BP378" s="11"/>
    </row>
    <row r="379" s="48" customFormat="1" ht="20.1" customHeight="1" spans="2:68">
      <c r="B379" s="57"/>
      <c r="D379" s="57"/>
      <c r="F379" s="57"/>
      <c r="H379" s="57"/>
      <c r="J379" s="57"/>
      <c r="L379" s="57"/>
      <c r="N379" s="57"/>
      <c r="P379" s="57"/>
      <c r="R379" s="57"/>
      <c r="Z379" s="57"/>
      <c r="AB379" s="57"/>
      <c r="AD379" s="57"/>
      <c r="AF379" s="57"/>
      <c r="AH379" s="57"/>
      <c r="BE379" s="11"/>
      <c r="BF379" s="11"/>
      <c r="BG379" s="11"/>
      <c r="BH379" s="11"/>
      <c r="BI379" s="11"/>
      <c r="BJ379" s="11"/>
      <c r="BK379" s="11"/>
      <c r="BL379" s="11"/>
      <c r="BM379" s="11"/>
      <c r="BN379" s="11"/>
      <c r="BO379" s="11"/>
      <c r="BP379" s="11"/>
    </row>
    <row r="380" s="48" customFormat="1" ht="20.1" customHeight="1" spans="2:68">
      <c r="B380" s="57"/>
      <c r="D380" s="57"/>
      <c r="F380" s="57"/>
      <c r="H380" s="57"/>
      <c r="J380" s="57"/>
      <c r="L380" s="57"/>
      <c r="N380" s="57"/>
      <c r="P380" s="57"/>
      <c r="R380" s="57"/>
      <c r="Z380" s="57"/>
      <c r="AB380" s="57"/>
      <c r="AD380" s="57"/>
      <c r="AF380" s="57"/>
      <c r="AH380" s="57"/>
      <c r="BE380" s="11"/>
      <c r="BF380" s="11"/>
      <c r="BG380" s="11"/>
      <c r="BH380" s="11"/>
      <c r="BI380" s="11"/>
      <c r="BJ380" s="11"/>
      <c r="BK380" s="11"/>
      <c r="BL380" s="11"/>
      <c r="BM380" s="11"/>
      <c r="BN380" s="11"/>
      <c r="BO380" s="11"/>
      <c r="BP380" s="11"/>
    </row>
    <row r="381" s="48" customFormat="1" ht="20.1" customHeight="1" spans="2:68">
      <c r="B381" s="57"/>
      <c r="D381" s="57"/>
      <c r="F381" s="57"/>
      <c r="H381" s="57"/>
      <c r="J381" s="57"/>
      <c r="L381" s="57"/>
      <c r="N381" s="57"/>
      <c r="P381" s="57"/>
      <c r="R381" s="57"/>
      <c r="Z381" s="57"/>
      <c r="AB381" s="57"/>
      <c r="AD381" s="57"/>
      <c r="AF381" s="57"/>
      <c r="AH381" s="57"/>
      <c r="BE381" s="11"/>
      <c r="BF381" s="11"/>
      <c r="BG381" s="11"/>
      <c r="BH381" s="11"/>
      <c r="BI381" s="11"/>
      <c r="BJ381" s="11"/>
      <c r="BK381" s="11"/>
      <c r="BL381" s="11"/>
      <c r="BM381" s="11"/>
      <c r="BN381" s="11"/>
      <c r="BO381" s="11"/>
      <c r="BP381" s="11"/>
    </row>
    <row r="382" s="48" customFormat="1" ht="20.1" customHeight="1" spans="2:68">
      <c r="B382" s="57"/>
      <c r="D382" s="57"/>
      <c r="F382" s="57"/>
      <c r="H382" s="57"/>
      <c r="J382" s="57"/>
      <c r="L382" s="57"/>
      <c r="N382" s="57"/>
      <c r="P382" s="57"/>
      <c r="R382" s="57"/>
      <c r="Z382" s="57"/>
      <c r="AB382" s="57"/>
      <c r="AD382" s="57"/>
      <c r="AF382" s="57"/>
      <c r="AH382" s="57"/>
      <c r="BE382" s="11"/>
      <c r="BF382" s="11"/>
      <c r="BG382" s="11"/>
      <c r="BH382" s="11"/>
      <c r="BI382" s="11"/>
      <c r="BJ382" s="11"/>
      <c r="BK382" s="11"/>
      <c r="BL382" s="11"/>
      <c r="BM382" s="11"/>
      <c r="BN382" s="11"/>
      <c r="BO382" s="11"/>
      <c r="BP382" s="11"/>
    </row>
    <row r="383" s="48" customFormat="1" ht="20.1" customHeight="1" spans="2:68">
      <c r="B383" s="57"/>
      <c r="D383" s="57"/>
      <c r="F383" s="57"/>
      <c r="H383" s="57"/>
      <c r="J383" s="57"/>
      <c r="L383" s="57"/>
      <c r="N383" s="57"/>
      <c r="P383" s="57"/>
      <c r="R383" s="57"/>
      <c r="Z383" s="57"/>
      <c r="AB383" s="57"/>
      <c r="AD383" s="57"/>
      <c r="AF383" s="57"/>
      <c r="AH383" s="57"/>
      <c r="BE383" s="11"/>
      <c r="BF383" s="11"/>
      <c r="BG383" s="11"/>
      <c r="BH383" s="11"/>
      <c r="BI383" s="11"/>
      <c r="BJ383" s="11"/>
      <c r="BK383" s="11"/>
      <c r="BL383" s="11"/>
      <c r="BM383" s="11"/>
      <c r="BN383" s="11"/>
      <c r="BO383" s="11"/>
      <c r="BP383" s="11"/>
    </row>
    <row r="384" s="48" customFormat="1" ht="20.1" customHeight="1" spans="2:68">
      <c r="B384" s="57"/>
      <c r="D384" s="57"/>
      <c r="F384" s="57"/>
      <c r="H384" s="57"/>
      <c r="J384" s="57"/>
      <c r="L384" s="57"/>
      <c r="N384" s="57"/>
      <c r="P384" s="57"/>
      <c r="R384" s="57"/>
      <c r="Z384" s="57"/>
      <c r="AB384" s="57"/>
      <c r="AD384" s="57"/>
      <c r="AF384" s="57"/>
      <c r="AH384" s="57"/>
      <c r="BE384" s="11"/>
      <c r="BF384" s="11"/>
      <c r="BG384" s="11"/>
      <c r="BH384" s="11"/>
      <c r="BI384" s="11"/>
      <c r="BJ384" s="11"/>
      <c r="BK384" s="11"/>
      <c r="BL384" s="11"/>
      <c r="BM384" s="11"/>
      <c r="BN384" s="11"/>
      <c r="BO384" s="11"/>
      <c r="BP384" s="11"/>
    </row>
    <row r="385" s="48" customFormat="1" ht="20.1" customHeight="1" spans="2:68">
      <c r="B385" s="57"/>
      <c r="D385" s="57"/>
      <c r="F385" s="57"/>
      <c r="H385" s="57"/>
      <c r="J385" s="57"/>
      <c r="L385" s="57"/>
      <c r="N385" s="57"/>
      <c r="P385" s="57"/>
      <c r="R385" s="57"/>
      <c r="Z385" s="57"/>
      <c r="AB385" s="57"/>
      <c r="AD385" s="57"/>
      <c r="AF385" s="57"/>
      <c r="AH385" s="57"/>
      <c r="BE385" s="11"/>
      <c r="BF385" s="11"/>
      <c r="BG385" s="11"/>
      <c r="BH385" s="11"/>
      <c r="BI385" s="11"/>
      <c r="BJ385" s="11"/>
      <c r="BK385" s="11"/>
      <c r="BL385" s="11"/>
      <c r="BM385" s="11"/>
      <c r="BN385" s="11"/>
      <c r="BO385" s="11"/>
      <c r="BP385" s="11"/>
    </row>
    <row r="386" s="48" customFormat="1" ht="20.1" customHeight="1" spans="2:68">
      <c r="B386" s="57"/>
      <c r="D386" s="57"/>
      <c r="F386" s="57"/>
      <c r="H386" s="57"/>
      <c r="J386" s="57"/>
      <c r="L386" s="57"/>
      <c r="N386" s="57"/>
      <c r="P386" s="57"/>
      <c r="R386" s="57"/>
      <c r="Z386" s="57"/>
      <c r="AB386" s="57"/>
      <c r="AD386" s="57"/>
      <c r="AF386" s="57"/>
      <c r="AH386" s="57"/>
      <c r="BE386" s="11"/>
      <c r="BF386" s="11"/>
      <c r="BG386" s="11"/>
      <c r="BH386" s="11"/>
      <c r="BI386" s="11"/>
      <c r="BJ386" s="11"/>
      <c r="BK386" s="11"/>
      <c r="BL386" s="11"/>
      <c r="BM386" s="11"/>
      <c r="BN386" s="11"/>
      <c r="BO386" s="11"/>
      <c r="BP386" s="11"/>
    </row>
    <row r="387" s="48" customFormat="1" ht="20.1" customHeight="1" spans="2:68">
      <c r="B387" s="57"/>
      <c r="D387" s="57"/>
      <c r="F387" s="57"/>
      <c r="H387" s="57"/>
      <c r="J387" s="57"/>
      <c r="L387" s="57"/>
      <c r="N387" s="57"/>
      <c r="P387" s="57"/>
      <c r="R387" s="57"/>
      <c r="Z387" s="57"/>
      <c r="AB387" s="57"/>
      <c r="AD387" s="57"/>
      <c r="AF387" s="57"/>
      <c r="AH387" s="57"/>
      <c r="BE387" s="11"/>
      <c r="BF387" s="11"/>
      <c r="BG387" s="11"/>
      <c r="BH387" s="11"/>
      <c r="BI387" s="11"/>
      <c r="BJ387" s="11"/>
      <c r="BK387" s="11"/>
      <c r="BL387" s="11"/>
      <c r="BM387" s="11"/>
      <c r="BN387" s="11"/>
      <c r="BO387" s="11"/>
      <c r="BP387" s="11"/>
    </row>
    <row r="388" s="48" customFormat="1" ht="20.1" customHeight="1" spans="2:68">
      <c r="B388" s="57"/>
      <c r="D388" s="57"/>
      <c r="F388" s="57"/>
      <c r="H388" s="57"/>
      <c r="J388" s="57"/>
      <c r="L388" s="57"/>
      <c r="N388" s="57"/>
      <c r="P388" s="57"/>
      <c r="R388" s="57"/>
      <c r="Z388" s="57"/>
      <c r="AB388" s="57"/>
      <c r="AD388" s="57"/>
      <c r="AF388" s="57"/>
      <c r="AH388" s="57"/>
      <c r="BE388" s="11"/>
      <c r="BF388" s="11"/>
      <c r="BG388" s="11"/>
      <c r="BH388" s="11"/>
      <c r="BI388" s="11"/>
      <c r="BJ388" s="11"/>
      <c r="BK388" s="11"/>
      <c r="BL388" s="11"/>
      <c r="BM388" s="11"/>
      <c r="BN388" s="11"/>
      <c r="BO388" s="11"/>
      <c r="BP388" s="11"/>
    </row>
    <row r="389" s="48" customFormat="1" ht="20.1" customHeight="1" spans="2:68">
      <c r="B389" s="57"/>
      <c r="D389" s="57"/>
      <c r="F389" s="57"/>
      <c r="H389" s="57"/>
      <c r="J389" s="57"/>
      <c r="L389" s="57"/>
      <c r="N389" s="57"/>
      <c r="P389" s="57"/>
      <c r="R389" s="57"/>
      <c r="Z389" s="57"/>
      <c r="AB389" s="57"/>
      <c r="AD389" s="57"/>
      <c r="AF389" s="57"/>
      <c r="AH389" s="57"/>
      <c r="BE389" s="11"/>
      <c r="BF389" s="11"/>
      <c r="BG389" s="11"/>
      <c r="BH389" s="11"/>
      <c r="BI389" s="11"/>
      <c r="BJ389" s="11"/>
      <c r="BK389" s="11"/>
      <c r="BL389" s="11"/>
      <c r="BM389" s="11"/>
      <c r="BN389" s="11"/>
      <c r="BO389" s="11"/>
      <c r="BP389" s="11"/>
    </row>
    <row r="390" s="48" customFormat="1" ht="20.1" customHeight="1" spans="2:68">
      <c r="B390" s="57"/>
      <c r="D390" s="57"/>
      <c r="F390" s="57"/>
      <c r="H390" s="57"/>
      <c r="J390" s="57"/>
      <c r="L390" s="57"/>
      <c r="N390" s="57"/>
      <c r="P390" s="57"/>
      <c r="R390" s="57"/>
      <c r="Z390" s="57"/>
      <c r="AB390" s="57"/>
      <c r="AD390" s="57"/>
      <c r="AF390" s="57"/>
      <c r="AH390" s="57"/>
      <c r="BE390" s="11"/>
      <c r="BF390" s="11"/>
      <c r="BG390" s="11"/>
      <c r="BH390" s="11"/>
      <c r="BI390" s="11"/>
      <c r="BJ390" s="11"/>
      <c r="BK390" s="11"/>
      <c r="BL390" s="11"/>
      <c r="BM390" s="11"/>
      <c r="BN390" s="11"/>
      <c r="BO390" s="11"/>
      <c r="BP390" s="11"/>
    </row>
    <row r="391" s="48" customFormat="1" ht="20.1" customHeight="1" spans="2:68">
      <c r="B391" s="57"/>
      <c r="D391" s="57"/>
      <c r="F391" s="57"/>
      <c r="H391" s="57"/>
      <c r="J391" s="57"/>
      <c r="L391" s="57"/>
      <c r="N391" s="57"/>
      <c r="P391" s="57"/>
      <c r="R391" s="57"/>
      <c r="Z391" s="57"/>
      <c r="AB391" s="57"/>
      <c r="AD391" s="57"/>
      <c r="AF391" s="57"/>
      <c r="AH391" s="57"/>
      <c r="BE391" s="11"/>
      <c r="BF391" s="11"/>
      <c r="BG391" s="11"/>
      <c r="BH391" s="11"/>
      <c r="BI391" s="11"/>
      <c r="BJ391" s="11"/>
      <c r="BK391" s="11"/>
      <c r="BL391" s="11"/>
      <c r="BM391" s="11"/>
      <c r="BN391" s="11"/>
      <c r="BO391" s="11"/>
      <c r="BP391" s="11"/>
    </row>
    <row r="392" s="48" customFormat="1" ht="20.1" customHeight="1" spans="2:68">
      <c r="B392" s="57"/>
      <c r="D392" s="57"/>
      <c r="F392" s="57"/>
      <c r="H392" s="57"/>
      <c r="J392" s="57"/>
      <c r="L392" s="57"/>
      <c r="N392" s="57"/>
      <c r="P392" s="57"/>
      <c r="R392" s="57"/>
      <c r="Z392" s="57"/>
      <c r="AB392" s="57"/>
      <c r="AD392" s="57"/>
      <c r="AF392" s="57"/>
      <c r="AH392" s="57"/>
      <c r="BE392" s="11"/>
      <c r="BF392" s="11"/>
      <c r="BG392" s="11"/>
      <c r="BH392" s="11"/>
      <c r="BI392" s="11"/>
      <c r="BJ392" s="11"/>
      <c r="BK392" s="11"/>
      <c r="BL392" s="11"/>
      <c r="BM392" s="11"/>
      <c r="BN392" s="11"/>
      <c r="BO392" s="11"/>
      <c r="BP392" s="11"/>
    </row>
    <row r="393" s="48" customFormat="1" ht="20.1" customHeight="1" spans="2:68">
      <c r="B393" s="57"/>
      <c r="D393" s="57"/>
      <c r="F393" s="57"/>
      <c r="H393" s="57"/>
      <c r="J393" s="57"/>
      <c r="L393" s="57"/>
      <c r="N393" s="57"/>
      <c r="P393" s="57"/>
      <c r="R393" s="57"/>
      <c r="Z393" s="57"/>
      <c r="AB393" s="57"/>
      <c r="AD393" s="57"/>
      <c r="AF393" s="57"/>
      <c r="AH393" s="57"/>
      <c r="BE393" s="11"/>
      <c r="BF393" s="11"/>
      <c r="BG393" s="11"/>
      <c r="BH393" s="11"/>
      <c r="BI393" s="11"/>
      <c r="BJ393" s="11"/>
      <c r="BK393" s="11"/>
      <c r="BL393" s="11"/>
      <c r="BM393" s="11"/>
      <c r="BN393" s="11"/>
      <c r="BO393" s="11"/>
      <c r="BP393" s="11"/>
    </row>
    <row r="394" s="48" customFormat="1" ht="20.1" customHeight="1" spans="2:68">
      <c r="B394" s="57"/>
      <c r="D394" s="57"/>
      <c r="F394" s="57"/>
      <c r="H394" s="57"/>
      <c r="J394" s="57"/>
      <c r="L394" s="57"/>
      <c r="N394" s="57"/>
      <c r="P394" s="57"/>
      <c r="R394" s="57"/>
      <c r="Z394" s="57"/>
      <c r="AB394" s="57"/>
      <c r="AD394" s="57"/>
      <c r="AF394" s="57"/>
      <c r="AH394" s="57"/>
      <c r="BE394" s="11"/>
      <c r="BF394" s="11"/>
      <c r="BG394" s="11"/>
      <c r="BH394" s="11"/>
      <c r="BI394" s="11"/>
      <c r="BJ394" s="11"/>
      <c r="BK394" s="11"/>
      <c r="BL394" s="11"/>
      <c r="BM394" s="11"/>
      <c r="BN394" s="11"/>
      <c r="BO394" s="11"/>
      <c r="BP394" s="11"/>
    </row>
    <row r="395" s="48" customFormat="1" ht="20.1" customHeight="1" spans="2:68">
      <c r="B395" s="57"/>
      <c r="D395" s="57"/>
      <c r="F395" s="57"/>
      <c r="H395" s="57"/>
      <c r="J395" s="57"/>
      <c r="L395" s="57"/>
      <c r="N395" s="57"/>
      <c r="P395" s="57"/>
      <c r="R395" s="57"/>
      <c r="Z395" s="57"/>
      <c r="AB395" s="57"/>
      <c r="AD395" s="57"/>
      <c r="AF395" s="57"/>
      <c r="AH395" s="57"/>
      <c r="BE395" s="11"/>
      <c r="BF395" s="11"/>
      <c r="BG395" s="11"/>
      <c r="BH395" s="11"/>
      <c r="BI395" s="11"/>
      <c r="BJ395" s="11"/>
      <c r="BK395" s="11"/>
      <c r="BL395" s="11"/>
      <c r="BM395" s="11"/>
      <c r="BN395" s="11"/>
      <c r="BO395" s="11"/>
      <c r="BP395" s="11"/>
    </row>
    <row r="396" s="48" customFormat="1" ht="20.1" customHeight="1" spans="2:68">
      <c r="B396" s="57"/>
      <c r="D396" s="57"/>
      <c r="F396" s="57"/>
      <c r="H396" s="57"/>
      <c r="J396" s="57"/>
      <c r="L396" s="57"/>
      <c r="N396" s="57"/>
      <c r="P396" s="57"/>
      <c r="R396" s="57"/>
      <c r="Z396" s="57"/>
      <c r="AB396" s="57"/>
      <c r="AD396" s="57"/>
      <c r="AF396" s="57"/>
      <c r="AH396" s="57"/>
      <c r="BE396" s="11"/>
      <c r="BF396" s="11"/>
      <c r="BG396" s="11"/>
      <c r="BH396" s="11"/>
      <c r="BI396" s="11"/>
      <c r="BJ396" s="11"/>
      <c r="BK396" s="11"/>
      <c r="BL396" s="11"/>
      <c r="BM396" s="11"/>
      <c r="BN396" s="11"/>
      <c r="BO396" s="11"/>
      <c r="BP396" s="11"/>
    </row>
    <row r="397" s="48" customFormat="1" ht="20.1" customHeight="1" spans="2:68">
      <c r="B397" s="57"/>
      <c r="D397" s="57"/>
      <c r="F397" s="57"/>
      <c r="H397" s="57"/>
      <c r="J397" s="57"/>
      <c r="L397" s="57"/>
      <c r="N397" s="57"/>
      <c r="P397" s="57"/>
      <c r="R397" s="57"/>
      <c r="Z397" s="57"/>
      <c r="AB397" s="57"/>
      <c r="AD397" s="57"/>
      <c r="AF397" s="57"/>
      <c r="AH397" s="57"/>
      <c r="BE397" s="11"/>
      <c r="BF397" s="11"/>
      <c r="BG397" s="11"/>
      <c r="BH397" s="11"/>
      <c r="BI397" s="11"/>
      <c r="BJ397" s="11"/>
      <c r="BK397" s="11"/>
      <c r="BL397" s="11"/>
      <c r="BM397" s="11"/>
      <c r="BN397" s="11"/>
      <c r="BO397" s="11"/>
      <c r="BP397" s="11"/>
    </row>
    <row r="398" s="48" customFormat="1" ht="20.1" customHeight="1" spans="2:68">
      <c r="B398" s="57"/>
      <c r="D398" s="57"/>
      <c r="F398" s="57"/>
      <c r="H398" s="57"/>
      <c r="J398" s="57"/>
      <c r="L398" s="57"/>
      <c r="N398" s="57"/>
      <c r="P398" s="57"/>
      <c r="R398" s="57"/>
      <c r="Z398" s="57"/>
      <c r="AB398" s="57"/>
      <c r="AD398" s="57"/>
      <c r="AF398" s="57"/>
      <c r="AH398" s="57"/>
      <c r="BE398" s="11"/>
      <c r="BF398" s="11"/>
      <c r="BG398" s="11"/>
      <c r="BH398" s="11"/>
      <c r="BI398" s="11"/>
      <c r="BJ398" s="11"/>
      <c r="BK398" s="11"/>
      <c r="BL398" s="11"/>
      <c r="BM398" s="11"/>
      <c r="BN398" s="11"/>
      <c r="BO398" s="11"/>
      <c r="BP398" s="11"/>
    </row>
    <row r="399" s="48" customFormat="1" ht="20.1" customHeight="1" spans="2:68">
      <c r="B399" s="57"/>
      <c r="D399" s="57"/>
      <c r="F399" s="57"/>
      <c r="H399" s="57"/>
      <c r="J399" s="57"/>
      <c r="L399" s="57"/>
      <c r="N399" s="57"/>
      <c r="P399" s="57"/>
      <c r="R399" s="57"/>
      <c r="Z399" s="57"/>
      <c r="AB399" s="57"/>
      <c r="AD399" s="57"/>
      <c r="AF399" s="57"/>
      <c r="AH399" s="57"/>
      <c r="BE399" s="11"/>
      <c r="BF399" s="11"/>
      <c r="BG399" s="11"/>
      <c r="BH399" s="11"/>
      <c r="BI399" s="11"/>
      <c r="BJ399" s="11"/>
      <c r="BK399" s="11"/>
      <c r="BL399" s="11"/>
      <c r="BM399" s="11"/>
      <c r="BN399" s="11"/>
      <c r="BO399" s="11"/>
      <c r="BP399" s="11"/>
    </row>
    <row r="400" s="48" customFormat="1" ht="20.1" customHeight="1" spans="2:68">
      <c r="B400" s="57"/>
      <c r="D400" s="57"/>
      <c r="F400" s="57"/>
      <c r="H400" s="57"/>
      <c r="J400" s="57"/>
      <c r="L400" s="57"/>
      <c r="N400" s="57"/>
      <c r="P400" s="57"/>
      <c r="R400" s="57"/>
      <c r="Z400" s="57"/>
      <c r="AB400" s="57"/>
      <c r="AD400" s="57"/>
      <c r="AF400" s="57"/>
      <c r="AH400" s="57"/>
      <c r="BE400" s="11"/>
      <c r="BF400" s="11"/>
      <c r="BG400" s="11"/>
      <c r="BH400" s="11"/>
      <c r="BI400" s="11"/>
      <c r="BJ400" s="11"/>
      <c r="BK400" s="11"/>
      <c r="BL400" s="11"/>
      <c r="BM400" s="11"/>
      <c r="BN400" s="11"/>
      <c r="BO400" s="11"/>
      <c r="BP400" s="11"/>
    </row>
    <row r="401" s="48" customFormat="1" ht="20.1" customHeight="1" spans="2:68">
      <c r="B401" s="57"/>
      <c r="D401" s="57"/>
      <c r="F401" s="57"/>
      <c r="H401" s="57"/>
      <c r="J401" s="57"/>
      <c r="L401" s="57"/>
      <c r="N401" s="57"/>
      <c r="P401" s="57"/>
      <c r="R401" s="57"/>
      <c r="Z401" s="57"/>
      <c r="AB401" s="57"/>
      <c r="AD401" s="57"/>
      <c r="AF401" s="57"/>
      <c r="AH401" s="57"/>
      <c r="BE401" s="11"/>
      <c r="BF401" s="11"/>
      <c r="BG401" s="11"/>
      <c r="BH401" s="11"/>
      <c r="BI401" s="11"/>
      <c r="BJ401" s="11"/>
      <c r="BK401" s="11"/>
      <c r="BL401" s="11"/>
      <c r="BM401" s="11"/>
      <c r="BN401" s="11"/>
      <c r="BO401" s="11"/>
      <c r="BP401" s="11"/>
    </row>
    <row r="402" s="48" customFormat="1" ht="20.1" customHeight="1" spans="2:68">
      <c r="B402" s="57"/>
      <c r="D402" s="57"/>
      <c r="F402" s="57"/>
      <c r="H402" s="57"/>
      <c r="J402" s="57"/>
      <c r="L402" s="57"/>
      <c r="N402" s="57"/>
      <c r="P402" s="57"/>
      <c r="R402" s="57"/>
      <c r="Z402" s="57"/>
      <c r="AB402" s="57"/>
      <c r="AD402" s="57"/>
      <c r="AF402" s="57"/>
      <c r="AH402" s="57"/>
      <c r="BE402" s="11"/>
      <c r="BF402" s="11"/>
      <c r="BG402" s="11"/>
      <c r="BH402" s="11"/>
      <c r="BI402" s="11"/>
      <c r="BJ402" s="11"/>
      <c r="BK402" s="11"/>
      <c r="BL402" s="11"/>
      <c r="BM402" s="11"/>
      <c r="BN402" s="11"/>
      <c r="BO402" s="11"/>
      <c r="BP402" s="11"/>
    </row>
    <row r="403" s="48" customFormat="1" ht="20.1" customHeight="1" spans="2:68">
      <c r="B403" s="57"/>
      <c r="D403" s="57"/>
      <c r="F403" s="57"/>
      <c r="H403" s="57"/>
      <c r="J403" s="57"/>
      <c r="L403" s="57"/>
      <c r="N403" s="57"/>
      <c r="P403" s="57"/>
      <c r="R403" s="57"/>
      <c r="Z403" s="57"/>
      <c r="AB403" s="57"/>
      <c r="AD403" s="57"/>
      <c r="AF403" s="57"/>
      <c r="AH403" s="57"/>
      <c r="BE403" s="11"/>
      <c r="BF403" s="11"/>
      <c r="BG403" s="11"/>
      <c r="BH403" s="11"/>
      <c r="BI403" s="11"/>
      <c r="BJ403" s="11"/>
      <c r="BK403" s="11"/>
      <c r="BL403" s="11"/>
      <c r="BM403" s="11"/>
      <c r="BN403" s="11"/>
      <c r="BO403" s="11"/>
      <c r="BP403" s="11"/>
    </row>
    <row r="404" s="48" customFormat="1" ht="20.1" customHeight="1" spans="2:68">
      <c r="B404" s="57"/>
      <c r="D404" s="57"/>
      <c r="F404" s="57"/>
      <c r="H404" s="57"/>
      <c r="J404" s="57"/>
      <c r="L404" s="57"/>
      <c r="N404" s="57"/>
      <c r="P404" s="57"/>
      <c r="R404" s="57"/>
      <c r="Z404" s="57"/>
      <c r="AB404" s="57"/>
      <c r="AD404" s="57"/>
      <c r="AF404" s="57"/>
      <c r="AH404" s="57"/>
      <c r="BE404" s="11"/>
      <c r="BF404" s="11"/>
      <c r="BG404" s="11"/>
      <c r="BH404" s="11"/>
      <c r="BI404" s="11"/>
      <c r="BJ404" s="11"/>
      <c r="BK404" s="11"/>
      <c r="BL404" s="11"/>
      <c r="BM404" s="11"/>
      <c r="BN404" s="11"/>
      <c r="BO404" s="11"/>
      <c r="BP404" s="11"/>
    </row>
    <row r="405" s="48" customFormat="1" ht="20.1" customHeight="1" spans="2:68">
      <c r="B405" s="57"/>
      <c r="D405" s="57"/>
      <c r="F405" s="57"/>
      <c r="H405" s="57"/>
      <c r="J405" s="57"/>
      <c r="L405" s="57"/>
      <c r="N405" s="57"/>
      <c r="P405" s="57"/>
      <c r="R405" s="57"/>
      <c r="Z405" s="57"/>
      <c r="AB405" s="57"/>
      <c r="AD405" s="57"/>
      <c r="AF405" s="57"/>
      <c r="AH405" s="57"/>
      <c r="BE405" s="11"/>
      <c r="BF405" s="11"/>
      <c r="BG405" s="11"/>
      <c r="BH405" s="11"/>
      <c r="BI405" s="11"/>
      <c r="BJ405" s="11"/>
      <c r="BK405" s="11"/>
      <c r="BL405" s="11"/>
      <c r="BM405" s="11"/>
      <c r="BN405" s="11"/>
      <c r="BO405" s="11"/>
      <c r="BP405" s="11"/>
    </row>
    <row r="406" s="48" customFormat="1" ht="20.1" customHeight="1" spans="2:68">
      <c r="B406" s="57"/>
      <c r="D406" s="57"/>
      <c r="F406" s="57"/>
      <c r="H406" s="57"/>
      <c r="J406" s="57"/>
      <c r="L406" s="57"/>
      <c r="N406" s="57"/>
      <c r="P406" s="57"/>
      <c r="R406" s="57"/>
      <c r="Z406" s="57"/>
      <c r="AB406" s="57"/>
      <c r="AD406" s="57"/>
      <c r="AF406" s="57"/>
      <c r="AH406" s="57"/>
      <c r="BE406" s="11"/>
      <c r="BF406" s="11"/>
      <c r="BG406" s="11"/>
      <c r="BH406" s="11"/>
      <c r="BI406" s="11"/>
      <c r="BJ406" s="11"/>
      <c r="BK406" s="11"/>
      <c r="BL406" s="11"/>
      <c r="BM406" s="11"/>
      <c r="BN406" s="11"/>
      <c r="BO406" s="11"/>
      <c r="BP406" s="11"/>
    </row>
    <row r="407" s="48" customFormat="1" ht="20.1" customHeight="1" spans="2:68">
      <c r="B407" s="57"/>
      <c r="D407" s="57"/>
      <c r="F407" s="57"/>
      <c r="H407" s="57"/>
      <c r="J407" s="57"/>
      <c r="L407" s="57"/>
      <c r="N407" s="57"/>
      <c r="P407" s="57"/>
      <c r="R407" s="57"/>
      <c r="Z407" s="57"/>
      <c r="AB407" s="57"/>
      <c r="AD407" s="57"/>
      <c r="AF407" s="57"/>
      <c r="AH407" s="57"/>
      <c r="BE407" s="11"/>
      <c r="BF407" s="11"/>
      <c r="BG407" s="11"/>
      <c r="BH407" s="11"/>
      <c r="BI407" s="11"/>
      <c r="BJ407" s="11"/>
      <c r="BK407" s="11"/>
      <c r="BL407" s="11"/>
      <c r="BM407" s="11"/>
      <c r="BN407" s="11"/>
      <c r="BO407" s="11"/>
      <c r="BP407" s="11"/>
    </row>
    <row r="408" s="48" customFormat="1" ht="20.1" customHeight="1" spans="2:68">
      <c r="B408" s="57"/>
      <c r="D408" s="57"/>
      <c r="F408" s="57"/>
      <c r="H408" s="57"/>
      <c r="J408" s="57"/>
      <c r="L408" s="57"/>
      <c r="N408" s="57"/>
      <c r="P408" s="57"/>
      <c r="R408" s="57"/>
      <c r="Z408" s="57"/>
      <c r="AB408" s="57"/>
      <c r="AD408" s="57"/>
      <c r="AF408" s="57"/>
      <c r="AH408" s="57"/>
      <c r="BE408" s="11"/>
      <c r="BF408" s="11"/>
      <c r="BG408" s="11"/>
      <c r="BH408" s="11"/>
      <c r="BI408" s="11"/>
      <c r="BJ408" s="11"/>
      <c r="BK408" s="11"/>
      <c r="BL408" s="11"/>
      <c r="BM408" s="11"/>
      <c r="BN408" s="11"/>
      <c r="BO408" s="11"/>
      <c r="BP408" s="11"/>
    </row>
    <row r="409" s="48" customFormat="1" ht="20.1" customHeight="1" spans="2:68">
      <c r="B409" s="57"/>
      <c r="D409" s="57"/>
      <c r="F409" s="57"/>
      <c r="H409" s="57"/>
      <c r="J409" s="57"/>
      <c r="L409" s="57"/>
      <c r="N409" s="57"/>
      <c r="P409" s="57"/>
      <c r="R409" s="57"/>
      <c r="Z409" s="57"/>
      <c r="AB409" s="57"/>
      <c r="AD409" s="57"/>
      <c r="AF409" s="57"/>
      <c r="AH409" s="57"/>
      <c r="BE409" s="11"/>
      <c r="BF409" s="11"/>
      <c r="BG409" s="11"/>
      <c r="BH409" s="11"/>
      <c r="BI409" s="11"/>
      <c r="BJ409" s="11"/>
      <c r="BK409" s="11"/>
      <c r="BL409" s="11"/>
      <c r="BM409" s="11"/>
      <c r="BN409" s="11"/>
      <c r="BO409" s="11"/>
      <c r="BP409" s="11"/>
    </row>
    <row r="410" s="48" customFormat="1" ht="20.1" customHeight="1" spans="2:68">
      <c r="B410" s="57"/>
      <c r="D410" s="57"/>
      <c r="F410" s="57"/>
      <c r="H410" s="57"/>
      <c r="J410" s="57"/>
      <c r="L410" s="57"/>
      <c r="N410" s="57"/>
      <c r="P410" s="57"/>
      <c r="R410" s="57"/>
      <c r="Z410" s="57"/>
      <c r="AB410" s="57"/>
      <c r="AD410" s="57"/>
      <c r="AF410" s="57"/>
      <c r="AH410" s="57"/>
      <c r="BE410" s="11"/>
      <c r="BF410" s="11"/>
      <c r="BG410" s="11"/>
      <c r="BH410" s="11"/>
      <c r="BI410" s="11"/>
      <c r="BJ410" s="11"/>
      <c r="BK410" s="11"/>
      <c r="BL410" s="11"/>
      <c r="BM410" s="11"/>
      <c r="BN410" s="11"/>
      <c r="BO410" s="11"/>
      <c r="BP410" s="11"/>
    </row>
    <row r="411" s="48" customFormat="1" ht="20.1" customHeight="1" spans="2:68">
      <c r="B411" s="57"/>
      <c r="D411" s="57"/>
      <c r="F411" s="57"/>
      <c r="H411" s="57"/>
      <c r="J411" s="57"/>
      <c r="L411" s="57"/>
      <c r="N411" s="57"/>
      <c r="P411" s="57"/>
      <c r="R411" s="57"/>
      <c r="Z411" s="57"/>
      <c r="AB411" s="57"/>
      <c r="AD411" s="57"/>
      <c r="AF411" s="57"/>
      <c r="AH411" s="57"/>
      <c r="BE411" s="11"/>
      <c r="BF411" s="11"/>
      <c r="BG411" s="11"/>
      <c r="BH411" s="11"/>
      <c r="BI411" s="11"/>
      <c r="BJ411" s="11"/>
      <c r="BK411" s="11"/>
      <c r="BL411" s="11"/>
      <c r="BM411" s="11"/>
      <c r="BN411" s="11"/>
      <c r="BO411" s="11"/>
      <c r="BP411" s="11"/>
    </row>
    <row r="412" s="48" customFormat="1" ht="20.1" customHeight="1" spans="2:68">
      <c r="B412" s="57"/>
      <c r="D412" s="57"/>
      <c r="F412" s="57"/>
      <c r="H412" s="57"/>
      <c r="J412" s="57"/>
      <c r="L412" s="57"/>
      <c r="N412" s="57"/>
      <c r="P412" s="57"/>
      <c r="R412" s="57"/>
      <c r="Z412" s="57"/>
      <c r="AB412" s="57"/>
      <c r="AD412" s="57"/>
      <c r="AF412" s="57"/>
      <c r="AH412" s="57"/>
      <c r="BE412" s="11"/>
      <c r="BF412" s="11"/>
      <c r="BG412" s="11"/>
      <c r="BH412" s="11"/>
      <c r="BI412" s="11"/>
      <c r="BJ412" s="11"/>
      <c r="BK412" s="11"/>
      <c r="BL412" s="11"/>
      <c r="BM412" s="11"/>
      <c r="BN412" s="11"/>
      <c r="BO412" s="11"/>
      <c r="BP412" s="11"/>
    </row>
    <row r="413" s="48" customFormat="1" ht="20.1" customHeight="1" spans="2:68">
      <c r="B413" s="57"/>
      <c r="D413" s="57"/>
      <c r="F413" s="57"/>
      <c r="H413" s="57"/>
      <c r="J413" s="57"/>
      <c r="L413" s="57"/>
      <c r="N413" s="57"/>
      <c r="P413" s="57"/>
      <c r="R413" s="57"/>
      <c r="Z413" s="57"/>
      <c r="AB413" s="57"/>
      <c r="AD413" s="57"/>
      <c r="AF413" s="57"/>
      <c r="AH413" s="57"/>
      <c r="BE413" s="11"/>
      <c r="BF413" s="11"/>
      <c r="BG413" s="11"/>
      <c r="BH413" s="11"/>
      <c r="BI413" s="11"/>
      <c r="BJ413" s="11"/>
      <c r="BK413" s="11"/>
      <c r="BL413" s="11"/>
      <c r="BM413" s="11"/>
      <c r="BN413" s="11"/>
      <c r="BO413" s="11"/>
      <c r="BP413" s="11"/>
    </row>
    <row r="414" s="48" customFormat="1" ht="20.1" customHeight="1" spans="2:68">
      <c r="B414" s="57"/>
      <c r="D414" s="57"/>
      <c r="F414" s="57"/>
      <c r="H414" s="57"/>
      <c r="J414" s="57"/>
      <c r="L414" s="57"/>
      <c r="N414" s="57"/>
      <c r="P414" s="57"/>
      <c r="R414" s="57"/>
      <c r="Z414" s="57"/>
      <c r="AB414" s="57"/>
      <c r="AD414" s="57"/>
      <c r="AF414" s="57"/>
      <c r="AH414" s="57"/>
      <c r="BE414" s="11"/>
      <c r="BF414" s="11"/>
      <c r="BG414" s="11"/>
      <c r="BH414" s="11"/>
      <c r="BI414" s="11"/>
      <c r="BJ414" s="11"/>
      <c r="BK414" s="11"/>
      <c r="BL414" s="11"/>
      <c r="BM414" s="11"/>
      <c r="BN414" s="11"/>
      <c r="BO414" s="11"/>
      <c r="BP414" s="11"/>
    </row>
    <row r="415" s="48" customFormat="1" ht="20.1" customHeight="1" spans="2:68">
      <c r="B415" s="57"/>
      <c r="D415" s="57"/>
      <c r="F415" s="57"/>
      <c r="H415" s="57"/>
      <c r="J415" s="57"/>
      <c r="L415" s="57"/>
      <c r="N415" s="57"/>
      <c r="P415" s="57"/>
      <c r="R415" s="57"/>
      <c r="Z415" s="57"/>
      <c r="AB415" s="57"/>
      <c r="AD415" s="57"/>
      <c r="AF415" s="57"/>
      <c r="AH415" s="57"/>
      <c r="BE415" s="11"/>
      <c r="BF415" s="11"/>
      <c r="BG415" s="11"/>
      <c r="BH415" s="11"/>
      <c r="BI415" s="11"/>
      <c r="BJ415" s="11"/>
      <c r="BK415" s="11"/>
      <c r="BL415" s="11"/>
      <c r="BM415" s="11"/>
      <c r="BN415" s="11"/>
      <c r="BO415" s="11"/>
      <c r="BP415" s="11"/>
    </row>
    <row r="416" s="48" customFormat="1" ht="20.1" customHeight="1" spans="2:68">
      <c r="B416" s="57"/>
      <c r="D416" s="57"/>
      <c r="F416" s="57"/>
      <c r="H416" s="57"/>
      <c r="J416" s="57"/>
      <c r="L416" s="57"/>
      <c r="N416" s="57"/>
      <c r="P416" s="57"/>
      <c r="R416" s="57"/>
      <c r="Z416" s="57"/>
      <c r="AB416" s="57"/>
      <c r="AD416" s="57"/>
      <c r="AF416" s="57"/>
      <c r="AH416" s="57"/>
      <c r="BE416" s="11"/>
      <c r="BF416" s="11"/>
      <c r="BG416" s="11"/>
      <c r="BH416" s="11"/>
      <c r="BI416" s="11"/>
      <c r="BJ416" s="11"/>
      <c r="BK416" s="11"/>
      <c r="BL416" s="11"/>
      <c r="BM416" s="11"/>
      <c r="BN416" s="11"/>
      <c r="BO416" s="11"/>
      <c r="BP416" s="11"/>
    </row>
    <row r="417" s="48" customFormat="1" ht="20.1" customHeight="1" spans="2:68">
      <c r="B417" s="57"/>
      <c r="D417" s="57"/>
      <c r="F417" s="57"/>
      <c r="H417" s="57"/>
      <c r="J417" s="57"/>
      <c r="L417" s="57"/>
      <c r="N417" s="57"/>
      <c r="P417" s="57"/>
      <c r="R417" s="57"/>
      <c r="Z417" s="57"/>
      <c r="AB417" s="57"/>
      <c r="AD417" s="57"/>
      <c r="AF417" s="57"/>
      <c r="AH417" s="57"/>
      <c r="BE417" s="11"/>
      <c r="BF417" s="11"/>
      <c r="BG417" s="11"/>
      <c r="BH417" s="11"/>
      <c r="BI417" s="11"/>
      <c r="BJ417" s="11"/>
      <c r="BK417" s="11"/>
      <c r="BL417" s="11"/>
      <c r="BM417" s="11"/>
      <c r="BN417" s="11"/>
      <c r="BO417" s="11"/>
      <c r="BP417" s="11"/>
    </row>
    <row r="418" s="48" customFormat="1" ht="20.1" customHeight="1" spans="2:68">
      <c r="B418" s="57"/>
      <c r="D418" s="57"/>
      <c r="F418" s="57"/>
      <c r="H418" s="57"/>
      <c r="J418" s="57"/>
      <c r="L418" s="57"/>
      <c r="N418" s="57"/>
      <c r="P418" s="57"/>
      <c r="R418" s="57"/>
      <c r="Z418" s="57"/>
      <c r="AB418" s="57"/>
      <c r="AD418" s="57"/>
      <c r="AF418" s="57"/>
      <c r="AH418" s="57"/>
      <c r="BE418" s="11"/>
      <c r="BF418" s="11"/>
      <c r="BG418" s="11"/>
      <c r="BH418" s="11"/>
      <c r="BI418" s="11"/>
      <c r="BJ418" s="11"/>
      <c r="BK418" s="11"/>
      <c r="BL418" s="11"/>
      <c r="BM418" s="11"/>
      <c r="BN418" s="11"/>
      <c r="BO418" s="11"/>
      <c r="BP418" s="11"/>
    </row>
    <row r="419" s="48" customFormat="1" ht="20.1" customHeight="1" spans="2:68">
      <c r="B419" s="57"/>
      <c r="D419" s="57"/>
      <c r="F419" s="57"/>
      <c r="H419" s="57"/>
      <c r="J419" s="57"/>
      <c r="L419" s="57"/>
      <c r="N419" s="57"/>
      <c r="P419" s="57"/>
      <c r="R419" s="57"/>
      <c r="Z419" s="57"/>
      <c r="AB419" s="57"/>
      <c r="AD419" s="57"/>
      <c r="AF419" s="57"/>
      <c r="AH419" s="57"/>
      <c r="BE419" s="11"/>
      <c r="BF419" s="11"/>
      <c r="BG419" s="11"/>
      <c r="BH419" s="11"/>
      <c r="BI419" s="11"/>
      <c r="BJ419" s="11"/>
      <c r="BK419" s="11"/>
      <c r="BL419" s="11"/>
      <c r="BM419" s="11"/>
      <c r="BN419" s="11"/>
      <c r="BO419" s="11"/>
      <c r="BP419" s="11"/>
    </row>
    <row r="420" s="48" customFormat="1" ht="20.1" customHeight="1" spans="2:68">
      <c r="B420" s="57"/>
      <c r="D420" s="57"/>
      <c r="F420" s="57"/>
      <c r="H420" s="57"/>
      <c r="J420" s="57"/>
      <c r="L420" s="57"/>
      <c r="N420" s="57"/>
      <c r="P420" s="57"/>
      <c r="R420" s="57"/>
      <c r="Z420" s="57"/>
      <c r="AB420" s="57"/>
      <c r="AD420" s="57"/>
      <c r="AF420" s="57"/>
      <c r="AH420" s="57"/>
      <c r="BE420" s="11"/>
      <c r="BF420" s="11"/>
      <c r="BG420" s="11"/>
      <c r="BH420" s="11"/>
      <c r="BI420" s="11"/>
      <c r="BJ420" s="11"/>
      <c r="BK420" s="11"/>
      <c r="BL420" s="11"/>
      <c r="BM420" s="11"/>
      <c r="BN420" s="11"/>
      <c r="BO420" s="11"/>
      <c r="BP420" s="11"/>
    </row>
    <row r="421" s="48" customFormat="1" ht="20.1" customHeight="1" spans="2:68">
      <c r="B421" s="57"/>
      <c r="D421" s="57"/>
      <c r="F421" s="57"/>
      <c r="H421" s="57"/>
      <c r="J421" s="57"/>
      <c r="L421" s="57"/>
      <c r="N421" s="57"/>
      <c r="P421" s="57"/>
      <c r="R421" s="57"/>
      <c r="Z421" s="57"/>
      <c r="AB421" s="57"/>
      <c r="AD421" s="57"/>
      <c r="AF421" s="57"/>
      <c r="AH421" s="57"/>
      <c r="BE421" s="11"/>
      <c r="BF421" s="11"/>
      <c r="BG421" s="11"/>
      <c r="BH421" s="11"/>
      <c r="BI421" s="11"/>
      <c r="BJ421" s="11"/>
      <c r="BK421" s="11"/>
      <c r="BL421" s="11"/>
      <c r="BM421" s="11"/>
      <c r="BN421" s="11"/>
      <c r="BO421" s="11"/>
      <c r="BP421" s="11"/>
    </row>
    <row r="422" s="48" customFormat="1" ht="20.1" customHeight="1" spans="2:68">
      <c r="B422" s="57"/>
      <c r="D422" s="57"/>
      <c r="F422" s="57"/>
      <c r="H422" s="57"/>
      <c r="J422" s="57"/>
      <c r="L422" s="57"/>
      <c r="N422" s="57"/>
      <c r="P422" s="57"/>
      <c r="R422" s="57"/>
      <c r="Z422" s="57"/>
      <c r="AB422" s="57"/>
      <c r="AD422" s="57"/>
      <c r="AF422" s="57"/>
      <c r="AH422" s="57"/>
      <c r="BE422" s="11"/>
      <c r="BF422" s="11"/>
      <c r="BG422" s="11"/>
      <c r="BH422" s="11"/>
      <c r="BI422" s="11"/>
      <c r="BJ422" s="11"/>
      <c r="BK422" s="11"/>
      <c r="BL422" s="11"/>
      <c r="BM422" s="11"/>
      <c r="BN422" s="11"/>
      <c r="BO422" s="11"/>
      <c r="BP422" s="11"/>
    </row>
    <row r="423" s="48" customFormat="1" ht="20.1" customHeight="1" spans="2:68">
      <c r="B423" s="57"/>
      <c r="D423" s="57"/>
      <c r="F423" s="57"/>
      <c r="H423" s="57"/>
      <c r="J423" s="57"/>
      <c r="L423" s="57"/>
      <c r="N423" s="57"/>
      <c r="P423" s="57"/>
      <c r="R423" s="57"/>
      <c r="Z423" s="57"/>
      <c r="AB423" s="57"/>
      <c r="AD423" s="57"/>
      <c r="AF423" s="57"/>
      <c r="AH423" s="57"/>
      <c r="BE423" s="11"/>
      <c r="BF423" s="11"/>
      <c r="BG423" s="11"/>
      <c r="BH423" s="11"/>
      <c r="BI423" s="11"/>
      <c r="BJ423" s="11"/>
      <c r="BK423" s="11"/>
      <c r="BL423" s="11"/>
      <c r="BM423" s="11"/>
      <c r="BN423" s="11"/>
      <c r="BO423" s="11"/>
      <c r="BP423" s="11"/>
    </row>
    <row r="424" s="48" customFormat="1" ht="20.1" customHeight="1" spans="2:68">
      <c r="B424" s="57"/>
      <c r="D424" s="57"/>
      <c r="F424" s="57"/>
      <c r="H424" s="57"/>
      <c r="J424" s="57"/>
      <c r="L424" s="57"/>
      <c r="N424" s="57"/>
      <c r="P424" s="57"/>
      <c r="R424" s="57"/>
      <c r="Z424" s="57"/>
      <c r="AB424" s="57"/>
      <c r="AD424" s="57"/>
      <c r="AF424" s="57"/>
      <c r="AH424" s="57"/>
      <c r="BE424" s="11"/>
      <c r="BF424" s="11"/>
      <c r="BG424" s="11"/>
      <c r="BH424" s="11"/>
      <c r="BI424" s="11"/>
      <c r="BJ424" s="11"/>
      <c r="BK424" s="11"/>
      <c r="BL424" s="11"/>
      <c r="BM424" s="11"/>
      <c r="BN424" s="11"/>
      <c r="BO424" s="11"/>
      <c r="BP424" s="11"/>
    </row>
    <row r="425" s="48" customFormat="1" ht="20.1" customHeight="1" spans="2:68">
      <c r="B425" s="57"/>
      <c r="D425" s="57"/>
      <c r="F425" s="57"/>
      <c r="H425" s="57"/>
      <c r="J425" s="57"/>
      <c r="L425" s="57"/>
      <c r="N425" s="57"/>
      <c r="P425" s="57"/>
      <c r="R425" s="57"/>
      <c r="Z425" s="57"/>
      <c r="AB425" s="57"/>
      <c r="AD425" s="57"/>
      <c r="AF425" s="57"/>
      <c r="AH425" s="57"/>
      <c r="BE425" s="11"/>
      <c r="BF425" s="11"/>
      <c r="BG425" s="11"/>
      <c r="BH425" s="11"/>
      <c r="BI425" s="11"/>
      <c r="BJ425" s="11"/>
      <c r="BK425" s="11"/>
      <c r="BL425" s="11"/>
      <c r="BM425" s="11"/>
      <c r="BN425" s="11"/>
      <c r="BO425" s="11"/>
      <c r="BP425" s="11"/>
    </row>
    <row r="426" s="48" customFormat="1" ht="20.1" customHeight="1" spans="2:68">
      <c r="B426" s="57"/>
      <c r="D426" s="57"/>
      <c r="F426" s="57"/>
      <c r="H426" s="57"/>
      <c r="J426" s="57"/>
      <c r="L426" s="57"/>
      <c r="N426" s="57"/>
      <c r="P426" s="57"/>
      <c r="R426" s="57"/>
      <c r="Z426" s="57"/>
      <c r="AB426" s="57"/>
      <c r="AD426" s="57"/>
      <c r="AF426" s="57"/>
      <c r="AH426" s="57"/>
      <c r="BE426" s="11"/>
      <c r="BF426" s="11"/>
      <c r="BG426" s="11"/>
      <c r="BH426" s="11"/>
      <c r="BI426" s="11"/>
      <c r="BJ426" s="11"/>
      <c r="BK426" s="11"/>
      <c r="BL426" s="11"/>
      <c r="BM426" s="11"/>
      <c r="BN426" s="11"/>
      <c r="BO426" s="11"/>
      <c r="BP426" s="11"/>
    </row>
    <row r="427" s="48" customFormat="1" ht="20.1" customHeight="1" spans="2:68">
      <c r="B427" s="57"/>
      <c r="D427" s="57"/>
      <c r="F427" s="57"/>
      <c r="H427" s="57"/>
      <c r="J427" s="57"/>
      <c r="L427" s="57"/>
      <c r="N427" s="57"/>
      <c r="P427" s="57"/>
      <c r="R427" s="57"/>
      <c r="Z427" s="57"/>
      <c r="AB427" s="57"/>
      <c r="AD427" s="57"/>
      <c r="AF427" s="57"/>
      <c r="AH427" s="57"/>
      <c r="BE427" s="11"/>
      <c r="BF427" s="11"/>
      <c r="BG427" s="11"/>
      <c r="BH427" s="11"/>
      <c r="BI427" s="11"/>
      <c r="BJ427" s="11"/>
      <c r="BK427" s="11"/>
      <c r="BL427" s="11"/>
      <c r="BM427" s="11"/>
      <c r="BN427" s="11"/>
      <c r="BO427" s="11"/>
      <c r="BP427" s="11"/>
    </row>
    <row r="428" s="48" customFormat="1" ht="20.1" customHeight="1" spans="2:68">
      <c r="B428" s="57"/>
      <c r="D428" s="57"/>
      <c r="F428" s="57"/>
      <c r="H428" s="57"/>
      <c r="J428" s="57"/>
      <c r="L428" s="57"/>
      <c r="N428" s="57"/>
      <c r="P428" s="57"/>
      <c r="R428" s="57"/>
      <c r="Z428" s="57"/>
      <c r="AB428" s="57"/>
      <c r="AD428" s="57"/>
      <c r="AF428" s="57"/>
      <c r="AH428" s="57"/>
      <c r="BE428" s="11"/>
      <c r="BF428" s="11"/>
      <c r="BG428" s="11"/>
      <c r="BH428" s="11"/>
      <c r="BI428" s="11"/>
      <c r="BJ428" s="11"/>
      <c r="BK428" s="11"/>
      <c r="BL428" s="11"/>
      <c r="BM428" s="11"/>
      <c r="BN428" s="11"/>
      <c r="BO428" s="11"/>
      <c r="BP428" s="11"/>
    </row>
  </sheetData>
  <mergeCells count="29">
    <mergeCell ref="A1:V1"/>
    <mergeCell ref="B2:M2"/>
    <mergeCell ref="N2:S2"/>
    <mergeCell ref="T2:Y2"/>
    <mergeCell ref="Z2:AI2"/>
    <mergeCell ref="AJ2:AM2"/>
    <mergeCell ref="AN2:AU2"/>
    <mergeCell ref="AV2:BC2"/>
    <mergeCell ref="B3:E3"/>
    <mergeCell ref="F3:I3"/>
    <mergeCell ref="J3:M3"/>
    <mergeCell ref="N3:O3"/>
    <mergeCell ref="P3:Q3"/>
    <mergeCell ref="R3:S3"/>
    <mergeCell ref="T3:V3"/>
    <mergeCell ref="W3:Y3"/>
    <mergeCell ref="Z3:AA3"/>
    <mergeCell ref="AB3:AE3"/>
    <mergeCell ref="AF3:AI3"/>
    <mergeCell ref="AN3:AO3"/>
    <mergeCell ref="AP3:AQ3"/>
    <mergeCell ref="AR3:AS3"/>
    <mergeCell ref="AT3:AU3"/>
    <mergeCell ref="AV3:AW3"/>
    <mergeCell ref="AX3:AY3"/>
    <mergeCell ref="AZ3:BA3"/>
    <mergeCell ref="BB3:BC3"/>
    <mergeCell ref="A3:A4"/>
    <mergeCell ref="BD2:BD3"/>
  </mergeCells>
  <pageMargins left="0.236220472440945" right="0.15748031496063" top="0.34" bottom="0.3" header="0.19" footer="0.21"/>
  <pageSetup paperSize="8"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428"/>
  <sheetViews>
    <sheetView zoomScale="55" zoomScaleNormal="55" workbookViewId="0">
      <pane ySplit="4" topLeftCell="A5" activePane="bottomLeft" state="frozen"/>
      <selection/>
      <selection pane="bottomLeft" activeCell="BI62" sqref="BI62"/>
    </sheetView>
  </sheetViews>
  <sheetFormatPr defaultColWidth="9" defaultRowHeight="14.25"/>
  <cols>
    <col min="1" max="1" width="12.25" style="48" customWidth="1"/>
    <col min="2" max="2" width="15.1333333333333" style="57" customWidth="1"/>
    <col min="3" max="3" width="6" style="48" hidden="1" customWidth="1"/>
    <col min="4" max="4" width="9.88333333333333" style="57" hidden="1" customWidth="1"/>
    <col min="5" max="5" width="5.88333333333333" style="48" hidden="1" customWidth="1"/>
    <col min="6" max="6" width="14.8833333333333" style="57" customWidth="1"/>
    <col min="7" max="7" width="6" style="48" hidden="1" customWidth="1"/>
    <col min="8" max="8" width="11.1333333333333" style="57" hidden="1" customWidth="1"/>
    <col min="9" max="9" width="7" style="48" hidden="1" customWidth="1"/>
    <col min="10" max="10" width="14.8833333333333" style="57" customWidth="1"/>
    <col min="11" max="11" width="7.63333333333333" style="48" customWidth="1"/>
    <col min="12" max="12" width="9.88333333333333" style="57" customWidth="1"/>
    <col min="13" max="13" width="8" style="48" customWidth="1"/>
    <col min="14" max="14" width="13.25" style="57" hidden="1" customWidth="1"/>
    <col min="15" max="15" width="6" style="48" hidden="1" customWidth="1"/>
    <col min="16" max="16" width="13.25" style="57" hidden="1" customWidth="1"/>
    <col min="17" max="17" width="5.5" style="48" hidden="1" customWidth="1"/>
    <col min="18" max="18" width="11.8833333333333" style="57" hidden="1" customWidth="1"/>
    <col min="19" max="19" width="5.5" style="48" hidden="1" customWidth="1"/>
    <col min="20" max="22" width="17" style="48" customWidth="1"/>
    <col min="23" max="24" width="17" style="48" hidden="1" customWidth="1"/>
    <col min="25" max="25" width="12.6333333333333" style="48" hidden="1" customWidth="1"/>
    <col min="26" max="26" width="13.8833333333333" style="57" hidden="1" customWidth="1"/>
    <col min="27" max="27" width="7.13333333333333" style="48" hidden="1" customWidth="1"/>
    <col min="28" max="28" width="13.5" style="57" hidden="1" customWidth="1"/>
    <col min="29" max="29" width="9.63333333333333" style="48" hidden="1" customWidth="1"/>
    <col min="30" max="30" width="7.63333333333333" style="57" hidden="1" customWidth="1"/>
    <col min="31" max="31" width="7.13333333333333" style="48" hidden="1" customWidth="1"/>
    <col min="32" max="32" width="12.5" style="57" hidden="1" customWidth="1"/>
    <col min="33" max="33" width="7.13333333333333" style="48" hidden="1" customWidth="1"/>
    <col min="34" max="34" width="8.13333333333333" style="57" hidden="1" customWidth="1"/>
    <col min="35" max="35" width="7.13333333333333" style="48" hidden="1" customWidth="1"/>
    <col min="36" max="36" width="13" style="48" hidden="1" customWidth="1"/>
    <col min="37" max="39" width="10.25" style="48" hidden="1" customWidth="1"/>
    <col min="40" max="40" width="9.25" style="48" hidden="1" customWidth="1"/>
    <col min="41" max="41" width="6.38333333333333" style="48" hidden="1" customWidth="1"/>
    <col min="42" max="42" width="7.88333333333333" style="48" hidden="1" customWidth="1"/>
    <col min="43" max="43" width="6.38333333333333" style="48" hidden="1" customWidth="1"/>
    <col min="44" max="44" width="7.88333333333333" style="48" hidden="1" customWidth="1"/>
    <col min="45" max="45" width="6.38333333333333" style="48" hidden="1" customWidth="1"/>
    <col min="46" max="46" width="8.38333333333333" style="48" hidden="1" customWidth="1"/>
    <col min="47" max="47" width="8.13333333333333" style="48" hidden="1" customWidth="1"/>
    <col min="48" max="48" width="7.88333333333333" style="48" hidden="1" customWidth="1"/>
    <col min="49" max="53" width="6.38333333333333" style="48" hidden="1" customWidth="1"/>
    <col min="54" max="54" width="7.88333333333333" style="48" hidden="1" customWidth="1"/>
    <col min="55" max="55" width="7.13333333333333" style="48" hidden="1" customWidth="1"/>
    <col min="56" max="56" width="11" style="48" hidden="1" customWidth="1"/>
    <col min="57" max="57" width="9" style="11" hidden="1" customWidth="1"/>
    <col min="58" max="58" width="9" style="11"/>
    <col min="59" max="61" width="16.25" style="11" customWidth="1"/>
    <col min="62" max="62" width="14.25" style="11" customWidth="1"/>
    <col min="63" max="16384" width="9" style="11"/>
  </cols>
  <sheetData>
    <row r="1" ht="42" customHeight="1" spans="1:55">
      <c r="A1" s="58" t="s">
        <v>770</v>
      </c>
      <c r="B1" s="58"/>
      <c r="C1" s="58"/>
      <c r="D1" s="58"/>
      <c r="E1" s="58"/>
      <c r="F1" s="58"/>
      <c r="G1" s="58"/>
      <c r="H1" s="58"/>
      <c r="I1" s="58"/>
      <c r="J1" s="58"/>
      <c r="K1" s="58"/>
      <c r="L1" s="58"/>
      <c r="M1" s="58"/>
      <c r="N1" s="58"/>
      <c r="O1" s="58"/>
      <c r="P1" s="58"/>
      <c r="Q1" s="58"/>
      <c r="R1" s="58"/>
      <c r="S1" s="58"/>
      <c r="T1" s="58"/>
      <c r="U1" s="58"/>
      <c r="V1" s="58"/>
      <c r="W1" s="84"/>
      <c r="X1" s="84"/>
      <c r="Y1" s="84"/>
      <c r="Z1" s="85"/>
      <c r="AA1" s="11"/>
      <c r="AB1" s="85"/>
      <c r="AC1" s="11"/>
      <c r="AD1" s="85"/>
      <c r="AE1" s="11"/>
      <c r="AF1" s="85"/>
      <c r="AG1" s="11"/>
      <c r="AH1" s="85"/>
      <c r="AI1" s="11"/>
      <c r="AJ1" s="11"/>
      <c r="AK1" s="87"/>
      <c r="AL1" s="87"/>
      <c r="AM1" s="87"/>
      <c r="AN1" s="11"/>
      <c r="AO1" s="11"/>
      <c r="AP1" s="87"/>
      <c r="AQ1" s="87"/>
      <c r="AR1" s="87"/>
      <c r="AS1" s="87"/>
      <c r="AT1" s="87"/>
      <c r="AU1" s="87"/>
      <c r="AV1" s="87"/>
      <c r="AW1" s="87"/>
      <c r="AX1" s="87"/>
      <c r="AY1" s="87"/>
      <c r="AZ1" s="11"/>
      <c r="BA1" s="11"/>
      <c r="BB1" s="87"/>
      <c r="BC1" s="87"/>
    </row>
    <row r="2" s="52" customFormat="1" ht="33" customHeight="1" spans="1:56">
      <c r="A2" s="59"/>
      <c r="B2" s="60" t="s">
        <v>771</v>
      </c>
      <c r="C2" s="60"/>
      <c r="D2" s="60"/>
      <c r="E2" s="60"/>
      <c r="F2" s="60"/>
      <c r="G2" s="60"/>
      <c r="H2" s="60"/>
      <c r="I2" s="60"/>
      <c r="J2" s="60"/>
      <c r="K2" s="60"/>
      <c r="L2" s="60"/>
      <c r="M2" s="60"/>
      <c r="N2" s="78" t="s">
        <v>772</v>
      </c>
      <c r="O2" s="78"/>
      <c r="P2" s="78"/>
      <c r="Q2" s="78"/>
      <c r="R2" s="78"/>
      <c r="S2" s="78"/>
      <c r="T2" s="78" t="s">
        <v>675</v>
      </c>
      <c r="U2" s="78"/>
      <c r="V2" s="78"/>
      <c r="W2" s="78"/>
      <c r="X2" s="78"/>
      <c r="Y2" s="78"/>
      <c r="Z2" s="60" t="s">
        <v>773</v>
      </c>
      <c r="AA2" s="60"/>
      <c r="AB2" s="60"/>
      <c r="AC2" s="60"/>
      <c r="AD2" s="60"/>
      <c r="AE2" s="60"/>
      <c r="AF2" s="60"/>
      <c r="AG2" s="60"/>
      <c r="AH2" s="60"/>
      <c r="AI2" s="60"/>
      <c r="AJ2" s="86" t="s">
        <v>774</v>
      </c>
      <c r="AK2" s="86"/>
      <c r="AL2" s="86"/>
      <c r="AM2" s="86"/>
      <c r="AN2" s="86" t="s">
        <v>775</v>
      </c>
      <c r="AO2" s="86"/>
      <c r="AP2" s="86"/>
      <c r="AQ2" s="86"/>
      <c r="AR2" s="86"/>
      <c r="AS2" s="86"/>
      <c r="AT2" s="86"/>
      <c r="AU2" s="86"/>
      <c r="AV2" s="86" t="s">
        <v>776</v>
      </c>
      <c r="AW2" s="86"/>
      <c r="AX2" s="86"/>
      <c r="AY2" s="86"/>
      <c r="AZ2" s="86"/>
      <c r="BA2" s="86"/>
      <c r="BB2" s="86"/>
      <c r="BC2" s="86"/>
      <c r="BD2" s="93" t="s">
        <v>676</v>
      </c>
    </row>
    <row r="3" s="52" customFormat="1" ht="32.25" customHeight="1" spans="1:56">
      <c r="A3" s="61" t="s">
        <v>677</v>
      </c>
      <c r="B3" s="60" t="s">
        <v>678</v>
      </c>
      <c r="C3" s="62"/>
      <c r="D3" s="62"/>
      <c r="E3" s="62"/>
      <c r="F3" s="60" t="s">
        <v>613</v>
      </c>
      <c r="G3" s="60"/>
      <c r="H3" s="60"/>
      <c r="I3" s="60"/>
      <c r="J3" s="60" t="s">
        <v>614</v>
      </c>
      <c r="K3" s="60"/>
      <c r="L3" s="60"/>
      <c r="M3" s="60"/>
      <c r="N3" s="78" t="str">
        <f>B3</f>
        <v>全体居民</v>
      </c>
      <c r="O3" s="78"/>
      <c r="P3" s="78" t="s">
        <v>613</v>
      </c>
      <c r="Q3" s="78"/>
      <c r="R3" s="78" t="str">
        <f>J3</f>
        <v>农村</v>
      </c>
      <c r="S3" s="78"/>
      <c r="T3" s="78" t="s">
        <v>679</v>
      </c>
      <c r="U3" s="78"/>
      <c r="V3" s="78"/>
      <c r="W3" s="78" t="s">
        <v>680</v>
      </c>
      <c r="X3" s="78"/>
      <c r="Y3" s="78"/>
      <c r="Z3" s="60" t="s">
        <v>678</v>
      </c>
      <c r="AA3" s="60"/>
      <c r="AB3" s="60" t="s">
        <v>613</v>
      </c>
      <c r="AC3" s="60"/>
      <c r="AD3" s="60"/>
      <c r="AE3" s="60"/>
      <c r="AF3" s="60" t="s">
        <v>614</v>
      </c>
      <c r="AG3" s="60"/>
      <c r="AH3" s="60"/>
      <c r="AI3" s="60"/>
      <c r="AJ3" s="86" t="s">
        <v>777</v>
      </c>
      <c r="AK3" s="86" t="s">
        <v>778</v>
      </c>
      <c r="AL3" s="86" t="s">
        <v>779</v>
      </c>
      <c r="AM3" s="86" t="s">
        <v>780</v>
      </c>
      <c r="AN3" s="86" t="s">
        <v>781</v>
      </c>
      <c r="AO3" s="86"/>
      <c r="AP3" s="86" t="s">
        <v>782</v>
      </c>
      <c r="AQ3" s="86"/>
      <c r="AR3" s="86" t="s">
        <v>783</v>
      </c>
      <c r="AS3" s="86"/>
      <c r="AT3" s="86" t="s">
        <v>784</v>
      </c>
      <c r="AU3" s="86"/>
      <c r="AV3" s="86" t="s">
        <v>781</v>
      </c>
      <c r="AW3" s="86"/>
      <c r="AX3" s="86" t="s">
        <v>785</v>
      </c>
      <c r="AY3" s="86"/>
      <c r="AZ3" s="86" t="s">
        <v>786</v>
      </c>
      <c r="BA3" s="86"/>
      <c r="BB3" s="86" t="s">
        <v>787</v>
      </c>
      <c r="BC3" s="86"/>
      <c r="BD3" s="93"/>
    </row>
    <row r="4" s="52" customFormat="1" ht="30" customHeight="1" spans="1:56">
      <c r="A4" s="61"/>
      <c r="B4" s="63" t="s">
        <v>681</v>
      </c>
      <c r="C4" s="61" t="s">
        <v>605</v>
      </c>
      <c r="D4" s="63" t="s">
        <v>788</v>
      </c>
      <c r="E4" s="61" t="s">
        <v>605</v>
      </c>
      <c r="F4" s="63" t="s">
        <v>681</v>
      </c>
      <c r="G4" s="61" t="s">
        <v>605</v>
      </c>
      <c r="H4" s="63" t="s">
        <v>788</v>
      </c>
      <c r="I4" s="61" t="s">
        <v>605</v>
      </c>
      <c r="J4" s="63" t="s">
        <v>681</v>
      </c>
      <c r="K4" s="61" t="s">
        <v>605</v>
      </c>
      <c r="L4" s="63" t="s">
        <v>788</v>
      </c>
      <c r="M4" s="61" t="s">
        <v>605</v>
      </c>
      <c r="N4" s="63" t="s">
        <v>681</v>
      </c>
      <c r="O4" s="61" t="s">
        <v>605</v>
      </c>
      <c r="P4" s="63" t="s">
        <v>681</v>
      </c>
      <c r="Q4" s="61" t="s">
        <v>605</v>
      </c>
      <c r="R4" s="63" t="s">
        <v>681</v>
      </c>
      <c r="S4" s="61" t="s">
        <v>605</v>
      </c>
      <c r="T4" s="61" t="s">
        <v>682</v>
      </c>
      <c r="U4" s="61" t="s">
        <v>683</v>
      </c>
      <c r="V4" s="61" t="s">
        <v>684</v>
      </c>
      <c r="W4" s="61" t="s">
        <v>685</v>
      </c>
      <c r="X4" s="61" t="s">
        <v>613</v>
      </c>
      <c r="Y4" s="61" t="s">
        <v>614</v>
      </c>
      <c r="Z4" s="63" t="s">
        <v>681</v>
      </c>
      <c r="AA4" s="61" t="s">
        <v>605</v>
      </c>
      <c r="AB4" s="63" t="s">
        <v>681</v>
      </c>
      <c r="AC4" s="61" t="s">
        <v>605</v>
      </c>
      <c r="AD4" s="63" t="s">
        <v>639</v>
      </c>
      <c r="AE4" s="61" t="s">
        <v>605</v>
      </c>
      <c r="AF4" s="63" t="s">
        <v>681</v>
      </c>
      <c r="AG4" s="61" t="s">
        <v>605</v>
      </c>
      <c r="AH4" s="63" t="s">
        <v>639</v>
      </c>
      <c r="AI4" s="61" t="s">
        <v>605</v>
      </c>
      <c r="AJ4" s="61" t="s">
        <v>681</v>
      </c>
      <c r="AK4" s="61" t="s">
        <v>681</v>
      </c>
      <c r="AL4" s="61" t="s">
        <v>681</v>
      </c>
      <c r="AM4" s="61" t="s">
        <v>681</v>
      </c>
      <c r="AN4" s="61" t="s">
        <v>681</v>
      </c>
      <c r="AO4" s="61" t="s">
        <v>605</v>
      </c>
      <c r="AP4" s="61" t="s">
        <v>681</v>
      </c>
      <c r="AQ4" s="61" t="s">
        <v>605</v>
      </c>
      <c r="AR4" s="61" t="s">
        <v>681</v>
      </c>
      <c r="AS4" s="61" t="s">
        <v>605</v>
      </c>
      <c r="AT4" s="61" t="s">
        <v>681</v>
      </c>
      <c r="AU4" s="61" t="s">
        <v>605</v>
      </c>
      <c r="AV4" s="61" t="s">
        <v>639</v>
      </c>
      <c r="AW4" s="61" t="s">
        <v>605</v>
      </c>
      <c r="AX4" s="61" t="s">
        <v>639</v>
      </c>
      <c r="AY4" s="61" t="s">
        <v>605</v>
      </c>
      <c r="AZ4" s="61" t="s">
        <v>639</v>
      </c>
      <c r="BA4" s="61" t="s">
        <v>605</v>
      </c>
      <c r="BB4" s="61" t="s">
        <v>639</v>
      </c>
      <c r="BC4" s="61" t="s">
        <v>605</v>
      </c>
      <c r="BD4" s="94"/>
    </row>
    <row r="5" s="53" customFormat="1" ht="27" customHeight="1" spans="1:62">
      <c r="A5" s="64" t="s">
        <v>615</v>
      </c>
      <c r="B5" s="65">
        <v>9281.85</v>
      </c>
      <c r="C5" s="64"/>
      <c r="D5" s="65">
        <f>B5/N5*100-100</f>
        <v>9.52806144516043</v>
      </c>
      <c r="E5" s="64"/>
      <c r="F5" s="65">
        <v>13375.7466796265</v>
      </c>
      <c r="G5" s="64"/>
      <c r="H5" s="65">
        <v>8.42138803272645</v>
      </c>
      <c r="I5" s="64"/>
      <c r="J5" s="65">
        <v>5723.59959794745</v>
      </c>
      <c r="K5" s="64"/>
      <c r="L5" s="65">
        <v>10.003947130363</v>
      </c>
      <c r="M5" s="64"/>
      <c r="N5" s="66">
        <v>8474.4036163256</v>
      </c>
      <c r="O5" s="64"/>
      <c r="P5" s="66">
        <v>12336.9968711127</v>
      </c>
      <c r="Q5" s="64"/>
      <c r="R5" s="66">
        <v>5202.98106548522</v>
      </c>
      <c r="S5" s="64"/>
      <c r="T5" s="79">
        <v>58646814.0007371</v>
      </c>
      <c r="U5" s="79">
        <v>27270768.5091727</v>
      </c>
      <c r="V5" s="79">
        <v>31376045.4915644</v>
      </c>
      <c r="W5" s="80"/>
      <c r="X5" s="80"/>
      <c r="Y5" s="64"/>
      <c r="Z5" s="75"/>
      <c r="AA5" s="64"/>
      <c r="AB5" s="75"/>
      <c r="AC5" s="64"/>
      <c r="AD5" s="75"/>
      <c r="AE5" s="64"/>
      <c r="AF5" s="75"/>
      <c r="AG5" s="64"/>
      <c r="AH5" s="75"/>
      <c r="AI5" s="64"/>
      <c r="AJ5" s="64"/>
      <c r="AK5" s="64"/>
      <c r="AL5" s="64"/>
      <c r="AM5" s="64"/>
      <c r="AN5" s="64"/>
      <c r="AO5" s="64"/>
      <c r="AP5" s="64"/>
      <c r="AQ5" s="64"/>
      <c r="AR5" s="64"/>
      <c r="AS5" s="64"/>
      <c r="AT5" s="64"/>
      <c r="AU5" s="64"/>
      <c r="AV5" s="64"/>
      <c r="AW5" s="64"/>
      <c r="AX5" s="64"/>
      <c r="AY5" s="64"/>
      <c r="AZ5" s="64"/>
      <c r="BA5" s="64"/>
      <c r="BB5" s="64"/>
      <c r="BC5" s="64"/>
      <c r="BD5" s="95"/>
      <c r="BH5" s="53" t="s">
        <v>612</v>
      </c>
      <c r="BI5" s="53" t="s">
        <v>613</v>
      </c>
      <c r="BJ5" s="53" t="s">
        <v>614</v>
      </c>
    </row>
    <row r="6" s="53" customFormat="1" ht="27" hidden="1" customHeight="1" spans="1:56">
      <c r="A6" s="64" t="s">
        <v>616</v>
      </c>
      <c r="B6" s="66">
        <v>13362.5744256077</v>
      </c>
      <c r="C6" s="67"/>
      <c r="D6" s="66">
        <v>10.0978365791193</v>
      </c>
      <c r="E6" s="67"/>
      <c r="F6" s="66">
        <v>16401.003</v>
      </c>
      <c r="G6" s="76"/>
      <c r="H6" s="72">
        <v>9.1</v>
      </c>
      <c r="I6" s="76"/>
      <c r="J6" s="77">
        <v>7300.752</v>
      </c>
      <c r="K6" s="64"/>
      <c r="L6" s="72">
        <v>10.4</v>
      </c>
      <c r="M6" s="64"/>
      <c r="N6" s="75">
        <v>12136.5245731962</v>
      </c>
      <c r="O6" s="64"/>
      <c r="P6" s="75">
        <v>15032.5069877082</v>
      </c>
      <c r="Q6" s="64"/>
      <c r="R6" s="75">
        <v>6613.41942096801</v>
      </c>
      <c r="S6" s="64"/>
      <c r="T6" s="80">
        <v>7252830.45293563</v>
      </c>
      <c r="U6" s="80">
        <v>4831226.11549239</v>
      </c>
      <c r="V6" s="80">
        <v>2421604.33744324</v>
      </c>
      <c r="W6" s="82">
        <v>7457027</v>
      </c>
      <c r="X6" s="82">
        <v>4729233</v>
      </c>
      <c r="Y6" s="82">
        <v>2727794</v>
      </c>
      <c r="Z6" s="72">
        <v>13532.9230627495</v>
      </c>
      <c r="AA6" s="71"/>
      <c r="AB6" s="72">
        <v>16732.7677901479</v>
      </c>
      <c r="AC6" s="71"/>
      <c r="AD6" s="72">
        <v>12.8081378598726</v>
      </c>
      <c r="AE6" s="71"/>
      <c r="AF6" s="72">
        <v>9207.56768062876</v>
      </c>
      <c r="AG6" s="71"/>
      <c r="AH6" s="72">
        <v>17.5578280250626</v>
      </c>
      <c r="AI6" s="71"/>
      <c r="AJ6" s="64"/>
      <c r="AK6" s="64"/>
      <c r="AL6" s="64"/>
      <c r="AM6" s="64"/>
      <c r="AN6" s="88">
        <f>AJ6*10000/$W6</f>
        <v>0</v>
      </c>
      <c r="AO6" s="64"/>
      <c r="AP6" s="88">
        <f>AK6*10000/$W6</f>
        <v>0</v>
      </c>
      <c r="AQ6" s="64"/>
      <c r="AR6" s="88">
        <f>AL6*10000/$W6</f>
        <v>0</v>
      </c>
      <c r="AS6" s="64"/>
      <c r="AT6" s="88">
        <f>AM6*10000/$W6</f>
        <v>0</v>
      </c>
      <c r="AU6" s="64"/>
      <c r="AV6" s="64">
        <v>10.4757622982434</v>
      </c>
      <c r="AW6" s="64"/>
      <c r="AX6" s="64">
        <v>15.4</v>
      </c>
      <c r="AY6" s="64"/>
      <c r="AZ6" s="90">
        <v>12.0548174514848</v>
      </c>
      <c r="BA6" s="64"/>
      <c r="BB6" s="64">
        <v>25.7</v>
      </c>
      <c r="BC6" s="64"/>
      <c r="BD6" s="95"/>
    </row>
    <row r="7" s="54" customFormat="1" ht="27" hidden="1" customHeight="1" spans="1:56">
      <c r="A7" s="68" t="s">
        <v>686</v>
      </c>
      <c r="B7" s="69">
        <v>17160.8538727688</v>
      </c>
      <c r="C7" s="70">
        <v>4</v>
      </c>
      <c r="D7" s="69">
        <v>7.74055249626602</v>
      </c>
      <c r="E7" s="70">
        <v>12</v>
      </c>
      <c r="F7" s="74">
        <v>17249.7565</v>
      </c>
      <c r="G7" s="70">
        <v>4</v>
      </c>
      <c r="H7" s="69">
        <v>7.71</v>
      </c>
      <c r="I7" s="70">
        <v>12</v>
      </c>
      <c r="J7" s="74">
        <v>9496.1297</v>
      </c>
      <c r="K7" s="70">
        <v>4</v>
      </c>
      <c r="L7" s="69">
        <v>8.49</v>
      </c>
      <c r="M7" s="70">
        <v>11</v>
      </c>
      <c r="N7" s="69">
        <v>15927.9430772954</v>
      </c>
      <c r="O7" s="70">
        <v>4</v>
      </c>
      <c r="P7" s="69">
        <v>16015</v>
      </c>
      <c r="Q7" s="70">
        <v>4</v>
      </c>
      <c r="R7" s="69">
        <v>8753</v>
      </c>
      <c r="S7" s="70">
        <v>4</v>
      </c>
      <c r="T7" s="81">
        <v>713782.225911557</v>
      </c>
      <c r="U7" s="81">
        <v>705598.041040233</v>
      </c>
      <c r="V7" s="81">
        <v>8184.18487132431</v>
      </c>
      <c r="W7" s="81">
        <v>699921</v>
      </c>
      <c r="X7" s="81">
        <v>690702</v>
      </c>
      <c r="Y7" s="81">
        <v>9219</v>
      </c>
      <c r="Z7" s="69">
        <v>16536.4203864358</v>
      </c>
      <c r="AA7" s="70">
        <v>4</v>
      </c>
      <c r="AB7" s="69">
        <v>16650.3510701563</v>
      </c>
      <c r="AC7" s="70">
        <v>4</v>
      </c>
      <c r="AD7" s="69">
        <v>6.42992498603905</v>
      </c>
      <c r="AE7" s="70">
        <v>9</v>
      </c>
      <c r="AF7" s="69">
        <v>8510.37037037037</v>
      </c>
      <c r="AG7" s="70">
        <v>9</v>
      </c>
      <c r="AH7" s="69">
        <v>-49.5984180255552</v>
      </c>
      <c r="AI7" s="70">
        <v>11</v>
      </c>
      <c r="AJ7" s="70"/>
      <c r="AK7" s="70"/>
      <c r="AL7" s="70"/>
      <c r="AM7" s="70"/>
      <c r="AN7" s="70">
        <v>0</v>
      </c>
      <c r="AO7" s="70"/>
      <c r="AP7" s="70">
        <v>0</v>
      </c>
      <c r="AQ7" s="70"/>
      <c r="AR7" s="70">
        <v>0</v>
      </c>
      <c r="AS7" s="70"/>
      <c r="AT7" s="70">
        <v>0</v>
      </c>
      <c r="AU7" s="70"/>
      <c r="AV7" s="70">
        <v>8.4</v>
      </c>
      <c r="AW7" s="68">
        <v>9</v>
      </c>
      <c r="AX7" s="68">
        <v>3.7</v>
      </c>
      <c r="AY7" s="68">
        <v>11</v>
      </c>
      <c r="AZ7" s="90">
        <v>14.5195137776827</v>
      </c>
      <c r="BA7" s="68">
        <v>5</v>
      </c>
      <c r="BB7" s="90">
        <v>12.1505376344086</v>
      </c>
      <c r="BC7" s="68">
        <v>9</v>
      </c>
      <c r="BD7" s="95"/>
    </row>
    <row r="8" s="54" customFormat="1" ht="27" hidden="1" customHeight="1" spans="1:56">
      <c r="A8" s="68" t="s">
        <v>687</v>
      </c>
      <c r="B8" s="69">
        <v>18723.1753521771</v>
      </c>
      <c r="C8" s="70">
        <v>2</v>
      </c>
      <c r="D8" s="69">
        <v>8.09550518306195</v>
      </c>
      <c r="E8" s="70">
        <v>10</v>
      </c>
      <c r="F8" s="74">
        <v>19062.8905</v>
      </c>
      <c r="G8" s="70">
        <v>3</v>
      </c>
      <c r="H8" s="69">
        <v>7.95</v>
      </c>
      <c r="I8" s="70">
        <v>9</v>
      </c>
      <c r="J8" s="74">
        <v>10215.396</v>
      </c>
      <c r="K8" s="70">
        <v>1</v>
      </c>
      <c r="L8" s="69">
        <v>10.7</v>
      </c>
      <c r="M8" s="70">
        <v>1</v>
      </c>
      <c r="N8" s="69">
        <v>17320.9564268829</v>
      </c>
      <c r="O8" s="70">
        <v>2</v>
      </c>
      <c r="P8" s="69">
        <v>17659</v>
      </c>
      <c r="Q8" s="70">
        <v>3</v>
      </c>
      <c r="R8" s="69">
        <v>9228</v>
      </c>
      <c r="S8" s="70">
        <v>1</v>
      </c>
      <c r="T8" s="81">
        <v>618796.753038777</v>
      </c>
      <c r="U8" s="81">
        <v>595036.960881697</v>
      </c>
      <c r="V8" s="81">
        <v>23759.7921570804</v>
      </c>
      <c r="W8" s="81">
        <v>609239</v>
      </c>
      <c r="X8" s="81">
        <v>582475</v>
      </c>
      <c r="Y8" s="81">
        <v>26764</v>
      </c>
      <c r="Z8" s="69">
        <v>18569.7762534682</v>
      </c>
      <c r="AA8" s="70">
        <v>1</v>
      </c>
      <c r="AB8" s="69">
        <v>19109.2809369616</v>
      </c>
      <c r="AC8" s="70">
        <v>1</v>
      </c>
      <c r="AD8" s="69">
        <v>9.36541819632978</v>
      </c>
      <c r="AE8" s="70">
        <v>8</v>
      </c>
      <c r="AF8" s="69">
        <v>15909.8086582748</v>
      </c>
      <c r="AG8" s="70">
        <v>1</v>
      </c>
      <c r="AH8" s="69">
        <v>15.120597810237</v>
      </c>
      <c r="AI8" s="70">
        <v>6</v>
      </c>
      <c r="AJ8" s="70"/>
      <c r="AK8" s="70"/>
      <c r="AL8" s="70"/>
      <c r="AM8" s="70"/>
      <c r="AN8" s="70">
        <v>0</v>
      </c>
      <c r="AO8" s="70"/>
      <c r="AP8" s="70">
        <v>0</v>
      </c>
      <c r="AQ8" s="70"/>
      <c r="AR8" s="70">
        <v>0</v>
      </c>
      <c r="AS8" s="70"/>
      <c r="AT8" s="70">
        <v>0</v>
      </c>
      <c r="AU8" s="70"/>
      <c r="AV8" s="70">
        <v>11</v>
      </c>
      <c r="AW8" s="68">
        <v>5</v>
      </c>
      <c r="AX8" s="68">
        <v>19</v>
      </c>
      <c r="AY8" s="68">
        <v>4</v>
      </c>
      <c r="AZ8" s="90">
        <v>7.72751057324528</v>
      </c>
      <c r="BA8" s="68">
        <v>10</v>
      </c>
      <c r="BB8" s="90">
        <v>6.19509939898289</v>
      </c>
      <c r="BC8" s="68">
        <v>11</v>
      </c>
      <c r="BD8" s="95"/>
    </row>
    <row r="9" s="54" customFormat="1" ht="27" hidden="1" customHeight="1" spans="1:56">
      <c r="A9" s="68" t="s">
        <v>688</v>
      </c>
      <c r="B9" s="69">
        <v>18618.6818835686</v>
      </c>
      <c r="C9" s="70">
        <v>3</v>
      </c>
      <c r="D9" s="69">
        <v>8.15650226183202</v>
      </c>
      <c r="E9" s="70">
        <v>9</v>
      </c>
      <c r="F9" s="74">
        <v>19412.6428</v>
      </c>
      <c r="G9" s="70">
        <v>2</v>
      </c>
      <c r="H9" s="69">
        <v>7.86</v>
      </c>
      <c r="I9" s="70">
        <v>10</v>
      </c>
      <c r="J9" s="74">
        <v>9935.424</v>
      </c>
      <c r="K9" s="70">
        <v>3</v>
      </c>
      <c r="L9" s="69">
        <v>10.1</v>
      </c>
      <c r="M9" s="70">
        <v>7</v>
      </c>
      <c r="N9" s="69">
        <v>17214.5747081348</v>
      </c>
      <c r="O9" s="70">
        <v>3</v>
      </c>
      <c r="P9" s="69">
        <v>17998</v>
      </c>
      <c r="Q9" s="70">
        <v>2</v>
      </c>
      <c r="R9" s="69">
        <v>9024</v>
      </c>
      <c r="S9" s="70">
        <v>3</v>
      </c>
      <c r="T9" s="81">
        <v>653428.464184325</v>
      </c>
      <c r="U9" s="81">
        <v>598687.018070813</v>
      </c>
      <c r="V9" s="81">
        <v>54741.4461135124</v>
      </c>
      <c r="W9" s="81">
        <v>647711</v>
      </c>
      <c r="X9" s="81">
        <v>586048</v>
      </c>
      <c r="Y9" s="81">
        <v>61663</v>
      </c>
      <c r="Z9" s="69">
        <v>16705.0682879078</v>
      </c>
      <c r="AA9" s="70">
        <v>3</v>
      </c>
      <c r="AB9" s="69">
        <v>17444.2895825079</v>
      </c>
      <c r="AC9" s="70">
        <v>3</v>
      </c>
      <c r="AD9" s="69">
        <v>15.9662435521768</v>
      </c>
      <c r="AE9" s="70">
        <v>6</v>
      </c>
      <c r="AF9" s="69">
        <v>11515.0279570461</v>
      </c>
      <c r="AG9" s="70">
        <v>3</v>
      </c>
      <c r="AH9" s="69">
        <v>4.26129170250647</v>
      </c>
      <c r="AI9" s="70">
        <v>10</v>
      </c>
      <c r="AJ9" s="70"/>
      <c r="AK9" s="70"/>
      <c r="AL9" s="70"/>
      <c r="AM9" s="70"/>
      <c r="AN9" s="70">
        <v>0</v>
      </c>
      <c r="AO9" s="70"/>
      <c r="AP9" s="70">
        <v>0</v>
      </c>
      <c r="AQ9" s="70"/>
      <c r="AR9" s="70">
        <v>0</v>
      </c>
      <c r="AS9" s="70"/>
      <c r="AT9" s="70">
        <v>0</v>
      </c>
      <c r="AU9" s="70"/>
      <c r="AV9" s="70">
        <v>7.4</v>
      </c>
      <c r="AW9" s="68">
        <v>10</v>
      </c>
      <c r="AX9" s="68">
        <v>-5.5</v>
      </c>
      <c r="AY9" s="68">
        <v>12</v>
      </c>
      <c r="AZ9" s="90">
        <v>11.804860799209</v>
      </c>
      <c r="BA9" s="68">
        <v>8</v>
      </c>
      <c r="BB9" s="90">
        <v>37.4366401158581</v>
      </c>
      <c r="BC9" s="68">
        <v>3</v>
      </c>
      <c r="BD9" s="95"/>
    </row>
    <row r="10" s="54" customFormat="1" ht="27" hidden="1" customHeight="1" spans="1:56">
      <c r="A10" s="68" t="s">
        <v>689</v>
      </c>
      <c r="B10" s="69">
        <v>18855.2785801407</v>
      </c>
      <c r="C10" s="70">
        <v>1</v>
      </c>
      <c r="D10" s="69">
        <v>8.04810664351336</v>
      </c>
      <c r="E10" s="70">
        <v>11</v>
      </c>
      <c r="F10" s="74">
        <v>19614.067</v>
      </c>
      <c r="G10" s="70">
        <v>1</v>
      </c>
      <c r="H10" s="69">
        <v>7.74</v>
      </c>
      <c r="I10" s="70">
        <v>11</v>
      </c>
      <c r="J10" s="74">
        <v>10098.886</v>
      </c>
      <c r="K10" s="70">
        <v>2</v>
      </c>
      <c r="L10" s="69">
        <v>10.6</v>
      </c>
      <c r="M10" s="70">
        <v>2</v>
      </c>
      <c r="N10" s="69">
        <v>17450.8181271057</v>
      </c>
      <c r="O10" s="70">
        <v>1</v>
      </c>
      <c r="P10" s="69">
        <v>18205</v>
      </c>
      <c r="Q10" s="70">
        <v>1</v>
      </c>
      <c r="R10" s="69">
        <v>9131</v>
      </c>
      <c r="S10" s="70">
        <v>2</v>
      </c>
      <c r="T10" s="81">
        <v>825399.093871461</v>
      </c>
      <c r="U10" s="81">
        <v>759577.616151592</v>
      </c>
      <c r="V10" s="81">
        <v>65821.4777198687</v>
      </c>
      <c r="W10" s="81">
        <v>817686</v>
      </c>
      <c r="X10" s="81">
        <v>743542</v>
      </c>
      <c r="Y10" s="81">
        <v>74144</v>
      </c>
      <c r="Z10" s="69">
        <v>17733.9491536918</v>
      </c>
      <c r="AA10" s="70">
        <v>2</v>
      </c>
      <c r="AB10" s="69">
        <v>18055.4554279113</v>
      </c>
      <c r="AC10" s="70">
        <v>2</v>
      </c>
      <c r="AD10" s="69">
        <v>3.17780475169967</v>
      </c>
      <c r="AE10" s="70">
        <v>10</v>
      </c>
      <c r="AF10" s="69">
        <v>14435.380406031</v>
      </c>
      <c r="AG10" s="70">
        <v>2</v>
      </c>
      <c r="AH10" s="69">
        <v>24.9784695599108</v>
      </c>
      <c r="AI10" s="70">
        <v>4</v>
      </c>
      <c r="AJ10" s="70"/>
      <c r="AK10" s="70"/>
      <c r="AL10" s="70"/>
      <c r="AM10" s="70"/>
      <c r="AN10" s="70">
        <v>0</v>
      </c>
      <c r="AO10" s="70"/>
      <c r="AP10" s="70">
        <v>0</v>
      </c>
      <c r="AQ10" s="70"/>
      <c r="AR10" s="70">
        <v>0</v>
      </c>
      <c r="AS10" s="70"/>
      <c r="AT10" s="70">
        <v>0</v>
      </c>
      <c r="AU10" s="70"/>
      <c r="AV10" s="70">
        <v>6.6</v>
      </c>
      <c r="AW10" s="68">
        <v>12</v>
      </c>
      <c r="AX10" s="68">
        <v>11.9</v>
      </c>
      <c r="AY10" s="68">
        <v>8</v>
      </c>
      <c r="AZ10" s="90">
        <v>10.4402946454828</v>
      </c>
      <c r="BA10" s="68">
        <v>9</v>
      </c>
      <c r="BB10" s="90">
        <v>14.1789301565055</v>
      </c>
      <c r="BC10" s="68">
        <v>8</v>
      </c>
      <c r="BD10" s="95"/>
    </row>
    <row r="11" s="54" customFormat="1" ht="27" hidden="1" customHeight="1" spans="1:56">
      <c r="A11" s="68" t="s">
        <v>690</v>
      </c>
      <c r="B11" s="69">
        <v>9295.90407702096</v>
      </c>
      <c r="C11" s="70">
        <v>11</v>
      </c>
      <c r="D11" s="69">
        <v>11.7901198255587</v>
      </c>
      <c r="E11" s="70">
        <v>5</v>
      </c>
      <c r="F11" s="74">
        <v>12941.945</v>
      </c>
      <c r="G11" s="70">
        <v>11</v>
      </c>
      <c r="H11" s="69">
        <v>12.1</v>
      </c>
      <c r="I11" s="70">
        <v>2</v>
      </c>
      <c r="J11" s="74">
        <v>7154.1506</v>
      </c>
      <c r="K11" s="70">
        <v>8</v>
      </c>
      <c r="L11" s="69">
        <v>10.03</v>
      </c>
      <c r="M11" s="70">
        <v>8</v>
      </c>
      <c r="N11" s="69">
        <v>8315.49701487629</v>
      </c>
      <c r="O11" s="70">
        <v>11</v>
      </c>
      <c r="P11" s="69">
        <v>11545</v>
      </c>
      <c r="Q11" s="70">
        <v>11</v>
      </c>
      <c r="R11" s="69">
        <v>6502</v>
      </c>
      <c r="S11" s="70">
        <v>8</v>
      </c>
      <c r="T11" s="81">
        <v>587340.627385038</v>
      </c>
      <c r="U11" s="81">
        <v>217343.385745973</v>
      </c>
      <c r="V11" s="81">
        <v>369997.241639066</v>
      </c>
      <c r="W11" s="81">
        <v>629535</v>
      </c>
      <c r="X11" s="81">
        <v>212755</v>
      </c>
      <c r="Y11" s="81">
        <v>416780</v>
      </c>
      <c r="Z11" s="69">
        <v>9276.0351441647</v>
      </c>
      <c r="AA11" s="70">
        <v>12</v>
      </c>
      <c r="AB11" s="69">
        <v>16269.5667415853</v>
      </c>
      <c r="AC11" s="70">
        <v>5</v>
      </c>
      <c r="AD11" s="69">
        <v>37.5291619953036</v>
      </c>
      <c r="AE11" s="70">
        <v>2</v>
      </c>
      <c r="AF11" s="69">
        <v>7286.12051594101</v>
      </c>
      <c r="AG11" s="70">
        <v>11</v>
      </c>
      <c r="AH11" s="69">
        <v>26.6440257087799</v>
      </c>
      <c r="AI11" s="70">
        <v>3</v>
      </c>
      <c r="AJ11" s="70"/>
      <c r="AK11" s="70"/>
      <c r="AL11" s="70"/>
      <c r="AM11" s="70"/>
      <c r="AN11" s="70">
        <v>0</v>
      </c>
      <c r="AO11" s="70"/>
      <c r="AP11" s="70">
        <v>0</v>
      </c>
      <c r="AQ11" s="70"/>
      <c r="AR11" s="70">
        <v>0</v>
      </c>
      <c r="AS11" s="70"/>
      <c r="AT11" s="70">
        <v>0</v>
      </c>
      <c r="AU11" s="70"/>
      <c r="AV11" s="70">
        <v>11</v>
      </c>
      <c r="AW11" s="68">
        <v>5</v>
      </c>
      <c r="AX11" s="68">
        <v>22.7</v>
      </c>
      <c r="AY11" s="68">
        <v>1</v>
      </c>
      <c r="AZ11" s="90">
        <v>21.2700439006472</v>
      </c>
      <c r="BA11" s="68">
        <v>2</v>
      </c>
      <c r="BB11" s="90">
        <v>45.9977452085682</v>
      </c>
      <c r="BC11" s="68">
        <v>2</v>
      </c>
      <c r="BD11" s="95"/>
    </row>
    <row r="12" s="54" customFormat="1" ht="27" hidden="1" customHeight="1" spans="1:56">
      <c r="A12" s="68" t="s">
        <v>691</v>
      </c>
      <c r="B12" s="69">
        <v>9620.68860484711</v>
      </c>
      <c r="C12" s="70">
        <v>10</v>
      </c>
      <c r="D12" s="69">
        <v>11.970066014412</v>
      </c>
      <c r="E12" s="70">
        <v>2</v>
      </c>
      <c r="F12" s="74">
        <v>13250.5934</v>
      </c>
      <c r="G12" s="70">
        <v>8</v>
      </c>
      <c r="H12" s="69">
        <v>11.98</v>
      </c>
      <c r="I12" s="70">
        <v>3</v>
      </c>
      <c r="J12" s="74">
        <v>7354.4268</v>
      </c>
      <c r="K12" s="70">
        <v>6</v>
      </c>
      <c r="L12" s="69">
        <v>10.46</v>
      </c>
      <c r="M12" s="70">
        <v>5</v>
      </c>
      <c r="N12" s="69">
        <v>8592.19695700528</v>
      </c>
      <c r="O12" s="70">
        <v>10</v>
      </c>
      <c r="P12" s="69">
        <v>11833</v>
      </c>
      <c r="Q12" s="70">
        <v>9</v>
      </c>
      <c r="R12" s="69">
        <v>6658</v>
      </c>
      <c r="S12" s="70">
        <v>6</v>
      </c>
      <c r="T12" s="81">
        <v>805775.347378243</v>
      </c>
      <c r="U12" s="81">
        <v>309709.344551208</v>
      </c>
      <c r="V12" s="81">
        <v>496066.002827035</v>
      </c>
      <c r="W12" s="81">
        <v>861960</v>
      </c>
      <c r="X12" s="81">
        <v>303171</v>
      </c>
      <c r="Y12" s="81">
        <v>558789</v>
      </c>
      <c r="Z12" s="69">
        <v>10564.2285762437</v>
      </c>
      <c r="AA12" s="70">
        <v>10</v>
      </c>
      <c r="AB12" s="69">
        <v>15805.1585200316</v>
      </c>
      <c r="AC12" s="70">
        <v>6</v>
      </c>
      <c r="AD12" s="69">
        <v>34.7305361277744</v>
      </c>
      <c r="AE12" s="70">
        <v>3</v>
      </c>
      <c r="AF12" s="69">
        <v>9044.28251570835</v>
      </c>
      <c r="AG12" s="70">
        <v>5</v>
      </c>
      <c r="AH12" s="69">
        <v>4.83127854053234</v>
      </c>
      <c r="AI12" s="70">
        <v>9</v>
      </c>
      <c r="AJ12" s="70"/>
      <c r="AK12" s="70"/>
      <c r="AL12" s="70"/>
      <c r="AM12" s="70"/>
      <c r="AN12" s="70">
        <v>0</v>
      </c>
      <c r="AO12" s="70"/>
      <c r="AP12" s="70">
        <v>0</v>
      </c>
      <c r="AQ12" s="70"/>
      <c r="AR12" s="70">
        <v>0</v>
      </c>
      <c r="AS12" s="70"/>
      <c r="AT12" s="70">
        <v>0</v>
      </c>
      <c r="AU12" s="70"/>
      <c r="AV12" s="70">
        <v>10.1</v>
      </c>
      <c r="AW12" s="68">
        <v>7</v>
      </c>
      <c r="AX12" s="68">
        <v>13.1</v>
      </c>
      <c r="AY12" s="68">
        <v>6</v>
      </c>
      <c r="AZ12" s="90">
        <v>21.1966188673857</v>
      </c>
      <c r="BA12" s="68">
        <v>3</v>
      </c>
      <c r="BB12" s="90">
        <v>34.2948717948718</v>
      </c>
      <c r="BC12" s="68">
        <v>4</v>
      </c>
      <c r="BD12" s="95"/>
    </row>
    <row r="13" s="54" customFormat="1" ht="27" hidden="1" customHeight="1" spans="1:56">
      <c r="A13" s="68" t="s">
        <v>692</v>
      </c>
      <c r="B13" s="69">
        <v>9801.1416753472</v>
      </c>
      <c r="C13" s="70">
        <v>9</v>
      </c>
      <c r="D13" s="69">
        <v>11.8679228215754</v>
      </c>
      <c r="E13" s="70">
        <v>4</v>
      </c>
      <c r="F13" s="74">
        <v>13622.6233</v>
      </c>
      <c r="G13" s="70">
        <v>7</v>
      </c>
      <c r="H13" s="69">
        <v>11.67</v>
      </c>
      <c r="I13" s="70">
        <v>5</v>
      </c>
      <c r="J13" s="74">
        <v>7474.9616</v>
      </c>
      <c r="K13" s="70">
        <v>5</v>
      </c>
      <c r="L13" s="69">
        <v>10.56</v>
      </c>
      <c r="M13" s="70">
        <v>3</v>
      </c>
      <c r="N13" s="69">
        <v>8761.35126865599</v>
      </c>
      <c r="O13" s="70">
        <v>9</v>
      </c>
      <c r="P13" s="69">
        <v>12199</v>
      </c>
      <c r="Q13" s="70">
        <v>7</v>
      </c>
      <c r="R13" s="69">
        <v>6761</v>
      </c>
      <c r="S13" s="70">
        <v>5</v>
      </c>
      <c r="T13" s="81">
        <v>802248.689989293</v>
      </c>
      <c r="U13" s="81">
        <v>303558.492512118</v>
      </c>
      <c r="V13" s="81">
        <v>498690.197477175</v>
      </c>
      <c r="W13" s="81">
        <v>858895</v>
      </c>
      <c r="X13" s="81">
        <v>297150</v>
      </c>
      <c r="Y13" s="81">
        <v>561745</v>
      </c>
      <c r="Z13" s="69">
        <v>10745.2606591258</v>
      </c>
      <c r="AA13" s="70">
        <v>9</v>
      </c>
      <c r="AB13" s="69">
        <v>15118.6130024723</v>
      </c>
      <c r="AC13" s="70">
        <v>9</v>
      </c>
      <c r="AD13" s="69">
        <v>11.1596586822422</v>
      </c>
      <c r="AE13" s="70">
        <v>7</v>
      </c>
      <c r="AF13" s="69">
        <v>9003.72326066036</v>
      </c>
      <c r="AG13" s="70">
        <v>6</v>
      </c>
      <c r="AH13" s="69">
        <v>28.6188334238003</v>
      </c>
      <c r="AI13" s="70">
        <v>2</v>
      </c>
      <c r="AJ13" s="70"/>
      <c r="AK13" s="70"/>
      <c r="AL13" s="70"/>
      <c r="AM13" s="70"/>
      <c r="AN13" s="70">
        <v>0</v>
      </c>
      <c r="AO13" s="70"/>
      <c r="AP13" s="70">
        <v>0</v>
      </c>
      <c r="AQ13" s="70"/>
      <c r="AR13" s="70">
        <v>0</v>
      </c>
      <c r="AS13" s="70"/>
      <c r="AT13" s="70">
        <v>0</v>
      </c>
      <c r="AU13" s="70"/>
      <c r="AV13" s="70">
        <v>12.4</v>
      </c>
      <c r="AW13" s="68">
        <v>2</v>
      </c>
      <c r="AX13" s="68">
        <v>12.5</v>
      </c>
      <c r="AY13" s="68">
        <v>7</v>
      </c>
      <c r="AZ13" s="90">
        <v>16.8501973683078</v>
      </c>
      <c r="BA13" s="68">
        <v>4</v>
      </c>
      <c r="BB13" s="90">
        <v>24.4484629294756</v>
      </c>
      <c r="BC13" s="68">
        <v>6</v>
      </c>
      <c r="BD13" s="95"/>
    </row>
    <row r="14" s="54" customFormat="1" ht="27" hidden="1" customHeight="1" spans="1:56">
      <c r="A14" s="68" t="s">
        <v>693</v>
      </c>
      <c r="B14" s="69">
        <v>9276.58199499515</v>
      </c>
      <c r="C14" s="70">
        <v>12</v>
      </c>
      <c r="D14" s="69">
        <v>11.9579167708276</v>
      </c>
      <c r="E14" s="70">
        <v>3</v>
      </c>
      <c r="F14" s="74">
        <v>12684.652</v>
      </c>
      <c r="G14" s="70">
        <v>12</v>
      </c>
      <c r="H14" s="69">
        <v>11.7</v>
      </c>
      <c r="I14" s="70">
        <v>4</v>
      </c>
      <c r="J14" s="74">
        <v>6680.41</v>
      </c>
      <c r="K14" s="70">
        <v>11</v>
      </c>
      <c r="L14" s="69">
        <v>10.42</v>
      </c>
      <c r="M14" s="70">
        <v>6</v>
      </c>
      <c r="N14" s="69">
        <v>8285.77581876935</v>
      </c>
      <c r="O14" s="70">
        <v>12</v>
      </c>
      <c r="P14" s="69">
        <v>11356</v>
      </c>
      <c r="Q14" s="70">
        <v>12</v>
      </c>
      <c r="R14" s="69">
        <v>6050</v>
      </c>
      <c r="S14" s="70">
        <v>11</v>
      </c>
      <c r="T14" s="81">
        <v>916443.217956149</v>
      </c>
      <c r="U14" s="81">
        <v>396260.546703645</v>
      </c>
      <c r="V14" s="81">
        <v>520182.671252504</v>
      </c>
      <c r="W14" s="81">
        <v>973850</v>
      </c>
      <c r="X14" s="81">
        <v>387895</v>
      </c>
      <c r="Y14" s="81">
        <v>585955</v>
      </c>
      <c r="Z14" s="69">
        <v>10242.4081898717</v>
      </c>
      <c r="AA14" s="70">
        <v>11</v>
      </c>
      <c r="AB14" s="69">
        <v>14660.1576319146</v>
      </c>
      <c r="AC14" s="70">
        <v>10</v>
      </c>
      <c r="AD14" s="69">
        <v>23.6795824469988</v>
      </c>
      <c r="AE14" s="70">
        <v>4</v>
      </c>
      <c r="AF14" s="69">
        <v>8889.16162394215</v>
      </c>
      <c r="AG14" s="70">
        <v>7</v>
      </c>
      <c r="AH14" s="69">
        <v>8.73975139111683</v>
      </c>
      <c r="AI14" s="70">
        <v>8</v>
      </c>
      <c r="AJ14" s="70"/>
      <c r="AK14" s="70"/>
      <c r="AL14" s="70"/>
      <c r="AM14" s="70"/>
      <c r="AN14" s="70">
        <v>0</v>
      </c>
      <c r="AO14" s="70"/>
      <c r="AP14" s="70">
        <v>0</v>
      </c>
      <c r="AQ14" s="70"/>
      <c r="AR14" s="70">
        <v>0</v>
      </c>
      <c r="AS14" s="70"/>
      <c r="AT14" s="70">
        <v>0</v>
      </c>
      <c r="AU14" s="70"/>
      <c r="AV14" s="70">
        <v>9.5</v>
      </c>
      <c r="AW14" s="68">
        <v>8</v>
      </c>
      <c r="AX14" s="68">
        <v>9.2</v>
      </c>
      <c r="AY14" s="68">
        <v>10</v>
      </c>
      <c r="AZ14" s="90">
        <v>13.9407545603772</v>
      </c>
      <c r="BA14" s="68">
        <v>6</v>
      </c>
      <c r="BB14" s="90">
        <v>-12.4133148404993</v>
      </c>
      <c r="BC14" s="68">
        <v>12</v>
      </c>
      <c r="BD14" s="95"/>
    </row>
    <row r="15" s="54" customFormat="1" ht="27" hidden="1" customHeight="1" spans="1:56">
      <c r="A15" s="68" t="s">
        <v>694</v>
      </c>
      <c r="B15" s="69">
        <v>10315.5940878844</v>
      </c>
      <c r="C15" s="70">
        <v>8</v>
      </c>
      <c r="D15" s="69">
        <v>12.4379304937585</v>
      </c>
      <c r="E15" s="70">
        <v>1</v>
      </c>
      <c r="F15" s="74">
        <v>13112.7202</v>
      </c>
      <c r="G15" s="70">
        <v>10</v>
      </c>
      <c r="H15" s="69">
        <v>12.18</v>
      </c>
      <c r="I15" s="70">
        <v>1</v>
      </c>
      <c r="J15" s="74">
        <v>6849.678</v>
      </c>
      <c r="K15" s="70">
        <v>9</v>
      </c>
      <c r="L15" s="69">
        <v>10.55</v>
      </c>
      <c r="M15" s="70">
        <v>4</v>
      </c>
      <c r="N15" s="69">
        <v>9174.47879250771</v>
      </c>
      <c r="O15" s="70">
        <v>8</v>
      </c>
      <c r="P15" s="69">
        <v>11689</v>
      </c>
      <c r="Q15" s="70">
        <v>10</v>
      </c>
      <c r="R15" s="69">
        <v>6196</v>
      </c>
      <c r="S15" s="70">
        <v>10</v>
      </c>
      <c r="T15" s="81">
        <v>747244.365597248</v>
      </c>
      <c r="U15" s="81">
        <v>413518.89155473</v>
      </c>
      <c r="V15" s="81">
        <v>333725.474042518</v>
      </c>
      <c r="W15" s="81">
        <v>780711</v>
      </c>
      <c r="X15" s="81">
        <v>404789</v>
      </c>
      <c r="Y15" s="81">
        <v>375922</v>
      </c>
      <c r="Z15" s="69">
        <v>12688.3014133474</v>
      </c>
      <c r="AA15" s="70">
        <v>7</v>
      </c>
      <c r="AB15" s="69">
        <v>15387.1965712257</v>
      </c>
      <c r="AC15" s="70">
        <v>7</v>
      </c>
      <c r="AD15" s="69">
        <v>43.5888682210053</v>
      </c>
      <c r="AE15" s="70">
        <v>1</v>
      </c>
      <c r="AF15" s="69">
        <v>9906.97540458753</v>
      </c>
      <c r="AG15" s="70">
        <v>4</v>
      </c>
      <c r="AH15" s="69">
        <v>45.014930739089</v>
      </c>
      <c r="AI15" s="70">
        <v>1</v>
      </c>
      <c r="AJ15" s="70"/>
      <c r="AK15" s="70"/>
      <c r="AL15" s="70"/>
      <c r="AM15" s="70"/>
      <c r="AN15" s="70">
        <v>0</v>
      </c>
      <c r="AO15" s="70"/>
      <c r="AP15" s="70">
        <v>0</v>
      </c>
      <c r="AQ15" s="70"/>
      <c r="AR15" s="70">
        <v>0</v>
      </c>
      <c r="AS15" s="70"/>
      <c r="AT15" s="70">
        <v>0</v>
      </c>
      <c r="AU15" s="70"/>
      <c r="AV15" s="70">
        <v>6.9</v>
      </c>
      <c r="AW15" s="68">
        <v>11</v>
      </c>
      <c r="AX15" s="68">
        <v>9.4</v>
      </c>
      <c r="AY15" s="68">
        <v>9</v>
      </c>
      <c r="AZ15" s="90">
        <v>7.64788104550226</v>
      </c>
      <c r="BA15" s="68">
        <v>11</v>
      </c>
      <c r="BB15" s="90">
        <v>25.5388634879164</v>
      </c>
      <c r="BC15" s="68">
        <v>5</v>
      </c>
      <c r="BD15" s="95"/>
    </row>
    <row r="16" s="54" customFormat="1" ht="27" hidden="1" customHeight="1" spans="1:56">
      <c r="A16" s="68" t="s">
        <v>789</v>
      </c>
      <c r="B16" s="69">
        <v>11746.8287868324</v>
      </c>
      <c r="C16" s="70">
        <v>7</v>
      </c>
      <c r="D16" s="69">
        <v>10.1529753221129</v>
      </c>
      <c r="E16" s="70">
        <v>7</v>
      </c>
      <c r="F16" s="74">
        <v>13134.381</v>
      </c>
      <c r="G16" s="70">
        <v>9</v>
      </c>
      <c r="H16" s="69">
        <v>9.7</v>
      </c>
      <c r="I16" s="70">
        <v>7</v>
      </c>
      <c r="J16" s="74">
        <v>7294.28545</v>
      </c>
      <c r="K16" s="70">
        <v>7</v>
      </c>
      <c r="L16" s="69">
        <v>9.705</v>
      </c>
      <c r="M16" s="70">
        <v>9</v>
      </c>
      <c r="N16" s="69">
        <v>10664.104852803</v>
      </c>
      <c r="O16" s="70">
        <v>7</v>
      </c>
      <c r="P16" s="69">
        <v>11973</v>
      </c>
      <c r="Q16" s="70">
        <v>8</v>
      </c>
      <c r="R16" s="69">
        <v>6649</v>
      </c>
      <c r="S16" s="70">
        <v>7</v>
      </c>
      <c r="T16" s="81">
        <v>200118.19874994</v>
      </c>
      <c r="U16" s="81">
        <v>152571.981878436</v>
      </c>
      <c r="V16" s="81">
        <v>47546.2168715031</v>
      </c>
      <c r="W16" s="81">
        <v>202909</v>
      </c>
      <c r="X16" s="81">
        <v>149351</v>
      </c>
      <c r="Y16" s="81">
        <v>53558</v>
      </c>
      <c r="Z16" s="69">
        <v>12264.2232867556</v>
      </c>
      <c r="AA16" s="70">
        <v>8</v>
      </c>
      <c r="AB16" s="69">
        <v>13747.2109977407</v>
      </c>
      <c r="AC16" s="70">
        <v>11</v>
      </c>
      <c r="AD16" s="69">
        <v>-0.260366858250293</v>
      </c>
      <c r="AE16" s="70">
        <v>12</v>
      </c>
      <c r="AF16" s="69">
        <v>8045.90148382659</v>
      </c>
      <c r="AG16" s="70">
        <v>10</v>
      </c>
      <c r="AH16" s="69">
        <v>18.3372048170999</v>
      </c>
      <c r="AI16" s="70">
        <v>5</v>
      </c>
      <c r="AJ16" s="70"/>
      <c r="AK16" s="70"/>
      <c r="AL16" s="70"/>
      <c r="AM16" s="70"/>
      <c r="AN16" s="70">
        <v>0</v>
      </c>
      <c r="AO16" s="70"/>
      <c r="AP16" s="70">
        <v>0</v>
      </c>
      <c r="AQ16" s="70"/>
      <c r="AR16" s="70">
        <v>0</v>
      </c>
      <c r="AS16" s="70"/>
      <c r="AT16" s="70">
        <v>0</v>
      </c>
      <c r="AU16" s="70"/>
      <c r="AV16" s="70">
        <v>15.1</v>
      </c>
      <c r="AW16" s="68">
        <v>1</v>
      </c>
      <c r="AX16" s="68">
        <v>21.4</v>
      </c>
      <c r="AY16" s="68">
        <v>3</v>
      </c>
      <c r="AZ16" s="90">
        <v>-0.0924916338189728</v>
      </c>
      <c r="BA16" s="68">
        <v>12</v>
      </c>
      <c r="BB16" s="90">
        <v>6.92883895131087</v>
      </c>
      <c r="BC16" s="68">
        <v>10</v>
      </c>
      <c r="BD16" s="95"/>
    </row>
    <row r="17" s="54" customFormat="1" ht="27" hidden="1" customHeight="1" spans="1:56">
      <c r="A17" s="68" t="s">
        <v>790</v>
      </c>
      <c r="B17" s="69">
        <v>15024.4084</v>
      </c>
      <c r="C17" s="70">
        <v>5</v>
      </c>
      <c r="D17" s="69">
        <v>10.62</v>
      </c>
      <c r="E17" s="70">
        <v>6</v>
      </c>
      <c r="F17" s="74">
        <v>15024.4084</v>
      </c>
      <c r="G17" s="70">
        <v>5</v>
      </c>
      <c r="H17" s="69">
        <v>10.62</v>
      </c>
      <c r="I17" s="70">
        <v>6</v>
      </c>
      <c r="J17" s="74">
        <v>0</v>
      </c>
      <c r="K17" s="70">
        <v>12</v>
      </c>
      <c r="L17" s="69"/>
      <c r="M17" s="70"/>
      <c r="N17" s="69">
        <v>13582</v>
      </c>
      <c r="O17" s="70">
        <v>6</v>
      </c>
      <c r="P17" s="69">
        <v>13582</v>
      </c>
      <c r="Q17" s="70">
        <v>6</v>
      </c>
      <c r="R17" s="69"/>
      <c r="S17" s="70"/>
      <c r="T17" s="81">
        <v>261405.593045426</v>
      </c>
      <c r="U17" s="81">
        <v>261405.593045426</v>
      </c>
      <c r="V17" s="81">
        <v>0</v>
      </c>
      <c r="W17" s="81">
        <v>255887</v>
      </c>
      <c r="X17" s="81">
        <v>255887</v>
      </c>
      <c r="Y17" s="81">
        <v>0</v>
      </c>
      <c r="Z17" s="69">
        <v>15281.9468705514</v>
      </c>
      <c r="AA17" s="70">
        <v>5</v>
      </c>
      <c r="AB17" s="69">
        <v>15281.9468705514</v>
      </c>
      <c r="AC17" s="70">
        <v>8</v>
      </c>
      <c r="AD17" s="69">
        <v>1.5585851568984</v>
      </c>
      <c r="AE17" s="70">
        <v>11</v>
      </c>
      <c r="AF17" s="69"/>
      <c r="AG17" s="70"/>
      <c r="AH17" s="69"/>
      <c r="AI17" s="70"/>
      <c r="AJ17" s="70"/>
      <c r="AK17" s="70"/>
      <c r="AL17" s="70"/>
      <c r="AM17" s="70"/>
      <c r="AN17" s="70">
        <v>0</v>
      </c>
      <c r="AO17" s="70"/>
      <c r="AP17" s="70">
        <v>0</v>
      </c>
      <c r="AQ17" s="70"/>
      <c r="AR17" s="70">
        <v>0</v>
      </c>
      <c r="AS17" s="70"/>
      <c r="AT17" s="70">
        <v>0</v>
      </c>
      <c r="AU17" s="70"/>
      <c r="AV17" s="70">
        <v>12.4</v>
      </c>
      <c r="AW17" s="68">
        <v>2</v>
      </c>
      <c r="AX17" s="68">
        <v>17.6</v>
      </c>
      <c r="AY17" s="68">
        <v>5</v>
      </c>
      <c r="AZ17" s="90">
        <v>22.669911614945</v>
      </c>
      <c r="BA17" s="68">
        <v>1</v>
      </c>
      <c r="BB17" s="90">
        <v>23.1454005934718</v>
      </c>
      <c r="BC17" s="68">
        <v>7</v>
      </c>
      <c r="BD17" s="95"/>
    </row>
    <row r="18" s="54" customFormat="1" ht="27" hidden="1" customHeight="1" spans="1:56">
      <c r="A18" s="68" t="s">
        <v>791</v>
      </c>
      <c r="B18" s="69">
        <v>14808.0489328823</v>
      </c>
      <c r="C18" s="70">
        <v>6</v>
      </c>
      <c r="D18" s="69">
        <v>8.88865531365877</v>
      </c>
      <c r="E18" s="70">
        <v>8</v>
      </c>
      <c r="F18" s="74">
        <v>15003.4122</v>
      </c>
      <c r="G18" s="70">
        <v>6</v>
      </c>
      <c r="H18" s="69">
        <v>8.815</v>
      </c>
      <c r="I18" s="70">
        <v>8</v>
      </c>
      <c r="J18" s="74">
        <v>6833.0874</v>
      </c>
      <c r="K18" s="70">
        <v>10</v>
      </c>
      <c r="L18" s="69">
        <v>9.61</v>
      </c>
      <c r="M18" s="70">
        <v>10</v>
      </c>
      <c r="N18" s="69">
        <v>13599.2577833081</v>
      </c>
      <c r="O18" s="70">
        <v>5</v>
      </c>
      <c r="P18" s="69">
        <v>13788</v>
      </c>
      <c r="Q18" s="70">
        <v>5</v>
      </c>
      <c r="R18" s="69">
        <v>6234</v>
      </c>
      <c r="S18" s="70">
        <v>9</v>
      </c>
      <c r="T18" s="81">
        <v>120847.87582817</v>
      </c>
      <c r="U18" s="81">
        <v>117958.243356518</v>
      </c>
      <c r="V18" s="81">
        <v>2889.63247165209</v>
      </c>
      <c r="W18" s="81">
        <v>118723</v>
      </c>
      <c r="X18" s="81">
        <v>115468</v>
      </c>
      <c r="Y18" s="81">
        <v>3255</v>
      </c>
      <c r="Z18" s="69">
        <v>13451.4987648122</v>
      </c>
      <c r="AA18" s="70">
        <v>6</v>
      </c>
      <c r="AB18" s="69">
        <v>13644.4788558491</v>
      </c>
      <c r="AC18" s="70">
        <v>12</v>
      </c>
      <c r="AD18" s="69">
        <v>22.9636874865814</v>
      </c>
      <c r="AE18" s="70">
        <v>5</v>
      </c>
      <c r="AF18" s="69">
        <v>8701.78025779534</v>
      </c>
      <c r="AG18" s="70">
        <v>8</v>
      </c>
      <c r="AH18" s="69">
        <v>10.7858104221432</v>
      </c>
      <c r="AI18" s="70">
        <v>7</v>
      </c>
      <c r="AJ18" s="70"/>
      <c r="AK18" s="70"/>
      <c r="AL18" s="70"/>
      <c r="AM18" s="70"/>
      <c r="AN18" s="70">
        <v>0</v>
      </c>
      <c r="AO18" s="70"/>
      <c r="AP18" s="70">
        <v>0</v>
      </c>
      <c r="AQ18" s="70"/>
      <c r="AR18" s="70">
        <v>0</v>
      </c>
      <c r="AS18" s="70"/>
      <c r="AT18" s="70">
        <v>0</v>
      </c>
      <c r="AU18" s="70"/>
      <c r="AV18" s="70">
        <v>11.2</v>
      </c>
      <c r="AW18" s="68">
        <v>4</v>
      </c>
      <c r="AX18" s="68">
        <v>22.5</v>
      </c>
      <c r="AY18" s="68">
        <v>2</v>
      </c>
      <c r="AZ18" s="90">
        <v>12.9606315452479</v>
      </c>
      <c r="BA18" s="68">
        <v>7</v>
      </c>
      <c r="BB18" s="90">
        <v>86.8421052631579</v>
      </c>
      <c r="BC18" s="68">
        <v>1</v>
      </c>
      <c r="BD18" s="96"/>
    </row>
    <row r="19" s="55" customFormat="1" ht="27" hidden="1" customHeight="1" spans="1:56">
      <c r="A19" s="71" t="s">
        <v>617</v>
      </c>
      <c r="B19" s="72">
        <v>11846.7552838809</v>
      </c>
      <c r="C19" s="71"/>
      <c r="D19" s="72">
        <v>9.55016907602109</v>
      </c>
      <c r="E19" s="71"/>
      <c r="F19" s="72">
        <v>15052.4454</v>
      </c>
      <c r="G19" s="71"/>
      <c r="H19" s="72">
        <v>8.58</v>
      </c>
      <c r="I19" s="71"/>
      <c r="J19" s="72">
        <v>7435.053</v>
      </c>
      <c r="K19" s="71"/>
      <c r="L19" s="72">
        <v>10.1</v>
      </c>
      <c r="M19" s="71"/>
      <c r="N19" s="72">
        <v>10814</v>
      </c>
      <c r="O19" s="71"/>
      <c r="P19" s="74">
        <v>13863</v>
      </c>
      <c r="Q19" s="74"/>
      <c r="R19" s="74">
        <v>6753</v>
      </c>
      <c r="S19" s="74"/>
      <c r="T19" s="82">
        <v>3442206.28042809</v>
      </c>
      <c r="U19" s="82">
        <v>1993594.20015619</v>
      </c>
      <c r="V19" s="82">
        <v>1448612.0802719</v>
      </c>
      <c r="W19" s="82">
        <v>3545067</v>
      </c>
      <c r="X19" s="82">
        <v>1924617</v>
      </c>
      <c r="Y19" s="82">
        <v>1620450</v>
      </c>
      <c r="Z19" s="72">
        <v>12345.0589010961</v>
      </c>
      <c r="AA19" s="71"/>
      <c r="AB19" s="72">
        <v>15002.8174494801</v>
      </c>
      <c r="AC19" s="71"/>
      <c r="AD19" s="72"/>
      <c r="AE19" s="71"/>
      <c r="AF19" s="72">
        <v>9499.96522420478</v>
      </c>
      <c r="AG19" s="71"/>
      <c r="AH19" s="72"/>
      <c r="AI19" s="71"/>
      <c r="AJ19" s="71">
        <v>4703317.842837</v>
      </c>
      <c r="AK19" s="71">
        <v>1935961</v>
      </c>
      <c r="AL19" s="71">
        <v>1597940.8</v>
      </c>
      <c r="AM19" s="71"/>
      <c r="AN19" s="89">
        <v>13267.2184837043</v>
      </c>
      <c r="AO19" s="71" t="s">
        <v>792</v>
      </c>
      <c r="AP19" s="89">
        <v>5460.99974979316</v>
      </c>
      <c r="AQ19" s="71" t="s">
        <v>792</v>
      </c>
      <c r="AR19" s="89">
        <v>4507.50521781394</v>
      </c>
      <c r="AS19" s="71" t="s">
        <v>792</v>
      </c>
      <c r="AT19" s="71">
        <v>0</v>
      </c>
      <c r="AU19" s="71"/>
      <c r="AV19" s="71">
        <v>10.5</v>
      </c>
      <c r="AW19" s="71" t="s">
        <v>792</v>
      </c>
      <c r="AX19" s="71">
        <v>7.13</v>
      </c>
      <c r="AY19" s="71" t="s">
        <v>792</v>
      </c>
      <c r="AZ19" s="89">
        <v>11.638848052223</v>
      </c>
      <c r="BA19" s="71" t="s">
        <v>792</v>
      </c>
      <c r="BB19" s="71"/>
      <c r="BC19" s="71"/>
      <c r="BD19" s="97"/>
    </row>
    <row r="20" s="56" customFormat="1" ht="27" hidden="1" customHeight="1" spans="1:56">
      <c r="A20" s="73" t="s">
        <v>698</v>
      </c>
      <c r="B20" s="74">
        <v>16776.4233918773</v>
      </c>
      <c r="C20" s="73">
        <v>1</v>
      </c>
      <c r="D20" s="74">
        <v>8.43987548010467</v>
      </c>
      <c r="E20" s="73">
        <v>8</v>
      </c>
      <c r="F20" s="74">
        <v>17143.0949146732</v>
      </c>
      <c r="G20" s="73">
        <v>1</v>
      </c>
      <c r="H20" s="74">
        <v>8.3309</v>
      </c>
      <c r="I20" s="73">
        <v>8</v>
      </c>
      <c r="J20" s="74">
        <v>8951.29419332043</v>
      </c>
      <c r="K20" s="73">
        <v>1</v>
      </c>
      <c r="L20" s="74">
        <v>9.74</v>
      </c>
      <c r="M20" s="73">
        <v>7</v>
      </c>
      <c r="N20" s="74">
        <v>15470.7143636984</v>
      </c>
      <c r="O20" s="73">
        <v>1</v>
      </c>
      <c r="P20" s="74">
        <v>15824.7507540999</v>
      </c>
      <c r="Q20" s="73">
        <v>1</v>
      </c>
      <c r="R20" s="74">
        <v>8156.81993194863</v>
      </c>
      <c r="S20" s="73">
        <v>1</v>
      </c>
      <c r="T20" s="83">
        <v>548547.297504239</v>
      </c>
      <c r="U20" s="83">
        <v>523993.883701438</v>
      </c>
      <c r="V20" s="83">
        <v>24553.4138028004</v>
      </c>
      <c r="W20" s="83">
        <v>533330</v>
      </c>
      <c r="X20" s="83">
        <v>505864</v>
      </c>
      <c r="Y20" s="83">
        <v>27466</v>
      </c>
      <c r="Z20" s="74">
        <v>15650.8331522601</v>
      </c>
      <c r="AA20" s="73">
        <v>2</v>
      </c>
      <c r="AB20" s="74">
        <v>15913.3311554143</v>
      </c>
      <c r="AC20" s="73">
        <v>2</v>
      </c>
      <c r="AD20" s="74">
        <v>7.3</v>
      </c>
      <c r="AE20" s="73">
        <v>6</v>
      </c>
      <c r="AF20" s="74">
        <v>11785.3258962665</v>
      </c>
      <c r="AG20" s="73">
        <v>3</v>
      </c>
      <c r="AH20" s="74">
        <v>-5</v>
      </c>
      <c r="AI20" s="73">
        <v>7</v>
      </c>
      <c r="AJ20" s="73">
        <v>751006.498613368</v>
      </c>
      <c r="AK20" s="73">
        <v>153202</v>
      </c>
      <c r="AL20" s="73">
        <v>641505.3</v>
      </c>
      <c r="AM20" s="73"/>
      <c r="AN20" s="90">
        <v>14081.4598581248</v>
      </c>
      <c r="AO20" s="73">
        <v>4</v>
      </c>
      <c r="AP20" s="90">
        <v>2872.55545347158</v>
      </c>
      <c r="AQ20" s="73">
        <v>6</v>
      </c>
      <c r="AR20" s="90">
        <v>12028.2995518722</v>
      </c>
      <c r="AS20" s="73">
        <v>1</v>
      </c>
      <c r="AT20" s="73">
        <v>0</v>
      </c>
      <c r="AU20" s="73"/>
      <c r="AV20" s="90">
        <v>9.72235721392103</v>
      </c>
      <c r="AW20" s="73">
        <v>8</v>
      </c>
      <c r="AX20" s="90">
        <v>-1.85576962576511</v>
      </c>
      <c r="AY20" s="73">
        <v>8</v>
      </c>
      <c r="AZ20" s="90">
        <v>4.58022625338666</v>
      </c>
      <c r="BA20" s="73">
        <v>8</v>
      </c>
      <c r="BB20" s="73"/>
      <c r="BC20" s="73"/>
      <c r="BD20" s="97"/>
    </row>
    <row r="21" s="56" customFormat="1" ht="27" hidden="1" customHeight="1" spans="1:56">
      <c r="A21" s="73" t="s">
        <v>699</v>
      </c>
      <c r="B21" s="74">
        <v>14881.5598984725</v>
      </c>
      <c r="C21" s="73">
        <v>2</v>
      </c>
      <c r="D21" s="74">
        <v>9.24411458689751</v>
      </c>
      <c r="E21" s="73">
        <v>6</v>
      </c>
      <c r="F21" s="74">
        <v>16109.9438252631</v>
      </c>
      <c r="G21" s="73">
        <v>2</v>
      </c>
      <c r="H21" s="74">
        <v>8.8735</v>
      </c>
      <c r="I21" s="73">
        <v>3</v>
      </c>
      <c r="J21" s="74">
        <v>7458.79462770076</v>
      </c>
      <c r="K21" s="73">
        <v>7</v>
      </c>
      <c r="L21" s="74">
        <v>10.48</v>
      </c>
      <c r="M21" s="73">
        <v>1</v>
      </c>
      <c r="N21" s="74">
        <v>13622.29897212</v>
      </c>
      <c r="O21" s="73">
        <v>2</v>
      </c>
      <c r="P21" s="74">
        <v>14796.9375699901</v>
      </c>
      <c r="Q21" s="73">
        <v>2</v>
      </c>
      <c r="R21" s="74">
        <v>6751.26233499344</v>
      </c>
      <c r="S21" s="73">
        <v>7</v>
      </c>
      <c r="T21" s="83">
        <v>313540.90505944</v>
      </c>
      <c r="U21" s="83">
        <v>269020.969109784</v>
      </c>
      <c r="V21" s="83">
        <v>44519.9359496565</v>
      </c>
      <c r="W21" s="83">
        <v>309514</v>
      </c>
      <c r="X21" s="83">
        <v>259713</v>
      </c>
      <c r="Y21" s="83">
        <v>49801</v>
      </c>
      <c r="Z21" s="74">
        <v>16710.1118391003</v>
      </c>
      <c r="AA21" s="73">
        <v>1</v>
      </c>
      <c r="AB21" s="74">
        <v>16584.3212551544</v>
      </c>
      <c r="AC21" s="73">
        <v>1</v>
      </c>
      <c r="AD21" s="74">
        <v>24.3</v>
      </c>
      <c r="AE21" s="73">
        <v>2</v>
      </c>
      <c r="AF21" s="74">
        <v>17318.7030311945</v>
      </c>
      <c r="AG21" s="73">
        <v>1</v>
      </c>
      <c r="AH21" s="74">
        <v>138.7</v>
      </c>
      <c r="AI21" s="73">
        <v>1</v>
      </c>
      <c r="AJ21" s="73">
        <v>641687.192964894</v>
      </c>
      <c r="AK21" s="73">
        <v>109326</v>
      </c>
      <c r="AL21" s="73">
        <v>164317.3</v>
      </c>
      <c r="AM21" s="73"/>
      <c r="AN21" s="90">
        <v>20732.0894358541</v>
      </c>
      <c r="AO21" s="73">
        <v>2</v>
      </c>
      <c r="AP21" s="90">
        <v>3532.18271225211</v>
      </c>
      <c r="AQ21" s="73">
        <v>4</v>
      </c>
      <c r="AR21" s="90">
        <v>5308.88101992155</v>
      </c>
      <c r="AS21" s="73">
        <v>3</v>
      </c>
      <c r="AT21" s="73">
        <v>0</v>
      </c>
      <c r="AU21" s="73"/>
      <c r="AV21" s="90">
        <v>10.2595960957544</v>
      </c>
      <c r="AW21" s="73">
        <v>5</v>
      </c>
      <c r="AX21" s="90">
        <v>11.1279282227495</v>
      </c>
      <c r="AY21" s="73">
        <v>3</v>
      </c>
      <c r="AZ21" s="90">
        <v>48.5448470650539</v>
      </c>
      <c r="BA21" s="73">
        <v>1</v>
      </c>
      <c r="BB21" s="73"/>
      <c r="BC21" s="73"/>
      <c r="BD21" s="97"/>
    </row>
    <row r="22" s="56" customFormat="1" ht="27" hidden="1" customHeight="1" spans="1:56">
      <c r="A22" s="73" t="s">
        <v>700</v>
      </c>
      <c r="B22" s="74">
        <v>13966.0289190407</v>
      </c>
      <c r="C22" s="73">
        <v>3</v>
      </c>
      <c r="D22" s="74">
        <v>8.89193039831038</v>
      </c>
      <c r="E22" s="73">
        <v>7</v>
      </c>
      <c r="F22" s="74">
        <v>15720.4475878289</v>
      </c>
      <c r="G22" s="73">
        <v>3</v>
      </c>
      <c r="H22" s="74">
        <v>8.38</v>
      </c>
      <c r="I22" s="73">
        <v>7</v>
      </c>
      <c r="J22" s="74">
        <v>7508.579919312</v>
      </c>
      <c r="K22" s="73">
        <v>6</v>
      </c>
      <c r="L22" s="74">
        <v>9.74</v>
      </c>
      <c r="M22" s="73">
        <v>7</v>
      </c>
      <c r="N22" s="74">
        <v>12825.5866784206</v>
      </c>
      <c r="O22" s="73">
        <v>3</v>
      </c>
      <c r="P22" s="74">
        <v>14504.9341094564</v>
      </c>
      <c r="Q22" s="73">
        <v>3</v>
      </c>
      <c r="R22" s="74">
        <v>6842.15410908694</v>
      </c>
      <c r="S22" s="73">
        <v>6</v>
      </c>
      <c r="T22" s="83">
        <v>422482.693555516</v>
      </c>
      <c r="U22" s="83">
        <v>332221.676849729</v>
      </c>
      <c r="V22" s="83">
        <v>90261.0167057873</v>
      </c>
      <c r="W22" s="83">
        <v>421695</v>
      </c>
      <c r="X22" s="83">
        <v>320727</v>
      </c>
      <c r="Y22" s="73">
        <v>100968</v>
      </c>
      <c r="Z22" s="74">
        <v>12641.4660831248</v>
      </c>
      <c r="AA22" s="73">
        <v>4</v>
      </c>
      <c r="AB22" s="74">
        <v>13861.3044300893</v>
      </c>
      <c r="AC22" s="73">
        <v>6</v>
      </c>
      <c r="AD22" s="74">
        <v>6.8</v>
      </c>
      <c r="AE22" s="73">
        <v>7</v>
      </c>
      <c r="AF22" s="74">
        <v>7711.82839711192</v>
      </c>
      <c r="AG22" s="73">
        <v>7</v>
      </c>
      <c r="AH22" s="74">
        <v>-7</v>
      </c>
      <c r="AI22" s="73">
        <v>8</v>
      </c>
      <c r="AJ22" s="73">
        <v>1365101.15107352</v>
      </c>
      <c r="AK22" s="73">
        <v>461908</v>
      </c>
      <c r="AL22" s="73">
        <v>436029</v>
      </c>
      <c r="AM22" s="73"/>
      <c r="AN22" s="90">
        <v>32371.7651637681</v>
      </c>
      <c r="AO22" s="73">
        <v>1</v>
      </c>
      <c r="AP22" s="90">
        <v>10953.6039080378</v>
      </c>
      <c r="AQ22" s="73">
        <v>1</v>
      </c>
      <c r="AR22" s="90">
        <v>10339.9139188276</v>
      </c>
      <c r="AS22" s="73">
        <v>2</v>
      </c>
      <c r="AT22" s="73">
        <v>0</v>
      </c>
      <c r="AU22" s="73"/>
      <c r="AV22" s="90">
        <v>9.74556864844513</v>
      </c>
      <c r="AW22" s="73">
        <v>7</v>
      </c>
      <c r="AX22" s="90">
        <v>6.71147637726941</v>
      </c>
      <c r="AY22" s="73">
        <v>5</v>
      </c>
      <c r="AZ22" s="90">
        <v>11.4408952349239</v>
      </c>
      <c r="BA22" s="73">
        <v>5</v>
      </c>
      <c r="BB22" s="73"/>
      <c r="BC22" s="73"/>
      <c r="BD22" s="97"/>
    </row>
    <row r="23" s="56" customFormat="1" ht="27" hidden="1" customHeight="1" spans="1:56">
      <c r="A23" s="73" t="s">
        <v>701</v>
      </c>
      <c r="B23" s="74">
        <v>9246.72410190036</v>
      </c>
      <c r="C23" s="73">
        <v>8</v>
      </c>
      <c r="D23" s="74">
        <v>10.0887721998556</v>
      </c>
      <c r="E23" s="73">
        <v>1</v>
      </c>
      <c r="F23" s="74">
        <v>12187.5425937165</v>
      </c>
      <c r="G23" s="73">
        <v>8</v>
      </c>
      <c r="H23" s="74">
        <v>9.06</v>
      </c>
      <c r="I23" s="73">
        <v>1</v>
      </c>
      <c r="J23" s="74">
        <v>7587.26706684157</v>
      </c>
      <c r="K23" s="73">
        <v>5</v>
      </c>
      <c r="L23" s="74">
        <v>10.23</v>
      </c>
      <c r="M23" s="73">
        <v>3</v>
      </c>
      <c r="N23" s="74">
        <v>8399.33438908177</v>
      </c>
      <c r="O23" s="73">
        <v>8</v>
      </c>
      <c r="P23" s="74">
        <v>11175.0803169966</v>
      </c>
      <c r="Q23" s="73">
        <v>8</v>
      </c>
      <c r="R23" s="74">
        <v>6883.12352974832</v>
      </c>
      <c r="S23" s="73">
        <v>5</v>
      </c>
      <c r="T23" s="83">
        <v>135776.460775155</v>
      </c>
      <c r="U23" s="83">
        <v>48978.6321954889</v>
      </c>
      <c r="V23" s="83">
        <v>86797.828579666</v>
      </c>
      <c r="W23" s="83">
        <v>144378</v>
      </c>
      <c r="X23" s="83">
        <v>47284</v>
      </c>
      <c r="Y23" s="73">
        <v>97094</v>
      </c>
      <c r="Z23" s="74">
        <v>12246.8621984366</v>
      </c>
      <c r="AA23" s="73">
        <v>5</v>
      </c>
      <c r="AB23" s="74">
        <v>13854.7259502309</v>
      </c>
      <c r="AC23" s="73">
        <v>7</v>
      </c>
      <c r="AD23" s="74">
        <v>24.6</v>
      </c>
      <c r="AE23" s="73">
        <v>1</v>
      </c>
      <c r="AF23" s="74">
        <v>11403.9938277406</v>
      </c>
      <c r="AG23" s="73">
        <v>4</v>
      </c>
      <c r="AH23" s="74">
        <v>36.6</v>
      </c>
      <c r="AI23" s="73">
        <v>2</v>
      </c>
      <c r="AJ23" s="73">
        <v>120325.905119145</v>
      </c>
      <c r="AK23" s="73">
        <v>48674</v>
      </c>
      <c r="AL23" s="73">
        <v>41043.7</v>
      </c>
      <c r="AM23" s="73"/>
      <c r="AN23" s="90">
        <v>8334.0886505662</v>
      </c>
      <c r="AO23" s="73">
        <v>6</v>
      </c>
      <c r="AP23" s="90">
        <v>3371.28925459558</v>
      </c>
      <c r="AQ23" s="73">
        <v>5</v>
      </c>
      <c r="AR23" s="90">
        <v>2842.79460859688</v>
      </c>
      <c r="AS23" s="73">
        <v>4</v>
      </c>
      <c r="AT23" s="73">
        <v>0</v>
      </c>
      <c r="AU23" s="73"/>
      <c r="AV23" s="90">
        <v>11.5084490104577</v>
      </c>
      <c r="AW23" s="73">
        <v>2</v>
      </c>
      <c r="AX23" s="90">
        <v>10.6099629373704</v>
      </c>
      <c r="AY23" s="73">
        <v>4</v>
      </c>
      <c r="AZ23" s="90">
        <v>8.82766738084948</v>
      </c>
      <c r="BA23" s="73">
        <v>7</v>
      </c>
      <c r="BB23" s="73"/>
      <c r="BC23" s="73"/>
      <c r="BD23" s="97"/>
    </row>
    <row r="24" s="54" customFormat="1" ht="27" hidden="1" customHeight="1" spans="1:56">
      <c r="A24" s="68" t="s">
        <v>702</v>
      </c>
      <c r="B24" s="65">
        <v>10028.6239839335</v>
      </c>
      <c r="C24" s="68">
        <v>6</v>
      </c>
      <c r="D24" s="65">
        <v>9.83393370675797</v>
      </c>
      <c r="E24" s="73">
        <v>5</v>
      </c>
      <c r="F24" s="74">
        <v>12948.2793455935</v>
      </c>
      <c r="G24" s="73">
        <v>7</v>
      </c>
      <c r="H24" s="74">
        <v>8.79</v>
      </c>
      <c r="I24" s="73">
        <v>4</v>
      </c>
      <c r="J24" s="74">
        <v>7944.55428233367</v>
      </c>
      <c r="K24" s="73">
        <v>3</v>
      </c>
      <c r="L24" s="74">
        <v>10.1</v>
      </c>
      <c r="M24" s="73">
        <v>4</v>
      </c>
      <c r="N24" s="74">
        <v>9130.71547697511</v>
      </c>
      <c r="O24" s="73">
        <v>6</v>
      </c>
      <c r="P24" s="74">
        <v>11902.085987309</v>
      </c>
      <c r="Q24" s="73">
        <v>7</v>
      </c>
      <c r="R24" s="74">
        <v>7215.76229094793</v>
      </c>
      <c r="S24" s="73">
        <v>3</v>
      </c>
      <c r="T24" s="83">
        <v>278761.480853268</v>
      </c>
      <c r="U24" s="83">
        <v>116105.171422214</v>
      </c>
      <c r="V24" s="83">
        <v>162656.309431054</v>
      </c>
      <c r="W24" s="83">
        <v>294039</v>
      </c>
      <c r="X24" s="83">
        <v>112088</v>
      </c>
      <c r="Y24" s="73">
        <v>181951</v>
      </c>
      <c r="Z24" s="74">
        <v>11470.938169773</v>
      </c>
      <c r="AA24" s="68">
        <v>7</v>
      </c>
      <c r="AB24" s="65">
        <v>13530.5609747184</v>
      </c>
      <c r="AC24" s="68">
        <v>8</v>
      </c>
      <c r="AD24" s="65">
        <v>22</v>
      </c>
      <c r="AE24" s="68">
        <v>3</v>
      </c>
      <c r="AF24" s="65">
        <v>10411.4104388053</v>
      </c>
      <c r="AG24" s="68">
        <v>5</v>
      </c>
      <c r="AH24" s="65">
        <v>15.8</v>
      </c>
      <c r="AI24" s="68">
        <v>5</v>
      </c>
      <c r="AJ24" s="68">
        <v>330675.305837921</v>
      </c>
      <c r="AK24" s="68">
        <v>125488</v>
      </c>
      <c r="AL24" s="68">
        <v>56083.4</v>
      </c>
      <c r="AM24" s="68"/>
      <c r="AN24" s="91">
        <v>11245.9675702176</v>
      </c>
      <c r="AO24" s="68">
        <v>5</v>
      </c>
      <c r="AP24" s="91">
        <v>4267.7331918555</v>
      </c>
      <c r="AQ24" s="68">
        <v>3</v>
      </c>
      <c r="AR24" s="91">
        <v>1907.34562421992</v>
      </c>
      <c r="AS24" s="68">
        <v>7</v>
      </c>
      <c r="AT24" s="68">
        <v>0</v>
      </c>
      <c r="AU24" s="68"/>
      <c r="AV24" s="91">
        <v>10.6294280739922</v>
      </c>
      <c r="AW24" s="68">
        <v>3</v>
      </c>
      <c r="AX24" s="91">
        <v>1.55021810191207</v>
      </c>
      <c r="AY24" s="68">
        <v>6</v>
      </c>
      <c r="AZ24" s="91">
        <v>9.63008643154343</v>
      </c>
      <c r="BA24" s="68">
        <v>6</v>
      </c>
      <c r="BB24" s="68"/>
      <c r="BC24" s="68"/>
      <c r="BD24" s="98"/>
    </row>
    <row r="25" s="54" customFormat="1" ht="27" hidden="1" customHeight="1" spans="1:56">
      <c r="A25" s="68" t="s">
        <v>703</v>
      </c>
      <c r="B25" s="65">
        <v>10613.2365811636</v>
      </c>
      <c r="C25" s="68">
        <v>4</v>
      </c>
      <c r="D25" s="65">
        <v>9.86506404336427</v>
      </c>
      <c r="E25" s="73">
        <v>3</v>
      </c>
      <c r="F25" s="74">
        <v>13597.5401253987</v>
      </c>
      <c r="G25" s="73">
        <v>5</v>
      </c>
      <c r="H25" s="74">
        <v>8.96</v>
      </c>
      <c r="I25" s="73">
        <v>2</v>
      </c>
      <c r="J25" s="74">
        <v>7913.8554160654</v>
      </c>
      <c r="K25" s="73">
        <v>4</v>
      </c>
      <c r="L25" s="74">
        <v>10.04</v>
      </c>
      <c r="M25" s="73">
        <v>5</v>
      </c>
      <c r="N25" s="74">
        <v>9660.24702536419</v>
      </c>
      <c r="O25" s="73">
        <v>4</v>
      </c>
      <c r="P25" s="74">
        <v>12479.3870460707</v>
      </c>
      <c r="Q25" s="73">
        <v>5</v>
      </c>
      <c r="R25" s="74">
        <v>7191.79881503581</v>
      </c>
      <c r="S25" s="73">
        <v>4</v>
      </c>
      <c r="T25" s="83">
        <v>246463.167397762</v>
      </c>
      <c r="U25" s="83">
        <v>117054.000351473</v>
      </c>
      <c r="V25" s="83">
        <v>129409.16704629</v>
      </c>
      <c r="W25" s="83">
        <v>257764</v>
      </c>
      <c r="X25" s="83">
        <v>113004</v>
      </c>
      <c r="Y25" s="73">
        <v>144760</v>
      </c>
      <c r="Z25" s="74">
        <v>11716.4169916037</v>
      </c>
      <c r="AA25" s="68">
        <v>6</v>
      </c>
      <c r="AB25" s="65">
        <v>14261.3119690702</v>
      </c>
      <c r="AC25" s="68">
        <v>5</v>
      </c>
      <c r="AD25" s="65">
        <v>16.1</v>
      </c>
      <c r="AE25" s="68">
        <v>4</v>
      </c>
      <c r="AF25" s="65">
        <v>9793.83648959816</v>
      </c>
      <c r="AG25" s="68">
        <v>6</v>
      </c>
      <c r="AH25" s="65">
        <v>12.1</v>
      </c>
      <c r="AI25" s="68">
        <v>6</v>
      </c>
      <c r="AJ25" s="68">
        <v>366284.342567159</v>
      </c>
      <c r="AK25" s="68">
        <v>151602</v>
      </c>
      <c r="AL25" s="68">
        <v>65842.5</v>
      </c>
      <c r="AM25" s="68"/>
      <c r="AN25" s="91">
        <v>14210.0658962136</v>
      </c>
      <c r="AO25" s="68">
        <v>3</v>
      </c>
      <c r="AP25" s="91">
        <v>5881.42642106733</v>
      </c>
      <c r="AQ25" s="68">
        <v>2</v>
      </c>
      <c r="AR25" s="91">
        <v>2554.37144054251</v>
      </c>
      <c r="AS25" s="68">
        <v>5</v>
      </c>
      <c r="AT25" s="68">
        <v>0</v>
      </c>
      <c r="AU25" s="68"/>
      <c r="AV25" s="91">
        <v>11.8408141181284</v>
      </c>
      <c r="AW25" s="68">
        <v>1</v>
      </c>
      <c r="AX25" s="91">
        <v>29.9255786179518</v>
      </c>
      <c r="AY25" s="68">
        <v>1</v>
      </c>
      <c r="AZ25" s="91">
        <v>13.7673628592979</v>
      </c>
      <c r="BA25" s="68">
        <v>4</v>
      </c>
      <c r="BB25" s="68"/>
      <c r="BC25" s="68"/>
      <c r="BD25" s="99"/>
    </row>
    <row r="26" s="54" customFormat="1" ht="27" hidden="1" customHeight="1" spans="1:56">
      <c r="A26" s="68" t="s">
        <v>704</v>
      </c>
      <c r="B26" s="65">
        <v>10459.5779977251</v>
      </c>
      <c r="C26" s="68">
        <v>5</v>
      </c>
      <c r="D26" s="65">
        <v>9.96091595788107</v>
      </c>
      <c r="E26" s="73">
        <v>2</v>
      </c>
      <c r="F26" s="74">
        <v>13968.3295896736</v>
      </c>
      <c r="G26" s="73">
        <v>4</v>
      </c>
      <c r="H26" s="74">
        <v>8.6</v>
      </c>
      <c r="I26" s="73">
        <v>6</v>
      </c>
      <c r="J26" s="74">
        <v>8262.69835148002</v>
      </c>
      <c r="K26" s="73">
        <v>2</v>
      </c>
      <c r="L26" s="74">
        <v>10.44</v>
      </c>
      <c r="M26" s="73">
        <v>2</v>
      </c>
      <c r="N26" s="74">
        <v>9512.08700528783</v>
      </c>
      <c r="O26" s="73">
        <v>5</v>
      </c>
      <c r="P26" s="74">
        <v>12862.1819426092</v>
      </c>
      <c r="Q26" s="73">
        <v>4</v>
      </c>
      <c r="R26" s="74">
        <v>7481.61748594714</v>
      </c>
      <c r="S26" s="73">
        <v>2</v>
      </c>
      <c r="T26" s="83">
        <v>381528.828507365</v>
      </c>
      <c r="U26" s="83">
        <v>146902.749724309</v>
      </c>
      <c r="V26" s="83">
        <v>234626.078783055</v>
      </c>
      <c r="W26" s="83">
        <v>404278</v>
      </c>
      <c r="X26" s="83">
        <v>141820</v>
      </c>
      <c r="Y26" s="73">
        <v>262458</v>
      </c>
      <c r="Z26" s="74">
        <v>12857.1739271152</v>
      </c>
      <c r="AA26" s="68">
        <v>3</v>
      </c>
      <c r="AB26" s="65">
        <v>14512.9011029851</v>
      </c>
      <c r="AC26" s="68">
        <v>4</v>
      </c>
      <c r="AD26" s="65">
        <v>11.1</v>
      </c>
      <c r="AE26" s="68">
        <v>5</v>
      </c>
      <c r="AF26" s="65">
        <v>12295.2604361077</v>
      </c>
      <c r="AG26" s="68">
        <v>2</v>
      </c>
      <c r="AH26" s="65">
        <v>30.6</v>
      </c>
      <c r="AI26" s="68">
        <v>3</v>
      </c>
      <c r="AJ26" s="68">
        <v>321051.897812564</v>
      </c>
      <c r="AK26" s="68">
        <v>85348</v>
      </c>
      <c r="AL26" s="68">
        <v>78580</v>
      </c>
      <c r="AM26" s="68"/>
      <c r="AN26" s="91">
        <v>7941.36455143649</v>
      </c>
      <c r="AO26" s="68">
        <v>7</v>
      </c>
      <c r="AP26" s="91">
        <v>2111.1215549696</v>
      </c>
      <c r="AQ26" s="68">
        <v>7</v>
      </c>
      <c r="AR26" s="91">
        <v>1943.71200015831</v>
      </c>
      <c r="AS26" s="68">
        <v>6</v>
      </c>
      <c r="AT26" s="68">
        <v>0</v>
      </c>
      <c r="AU26" s="68"/>
      <c r="AV26" s="91">
        <v>10.5229264101405</v>
      </c>
      <c r="AW26" s="68">
        <v>4</v>
      </c>
      <c r="AX26" s="91">
        <v>13.913291398635</v>
      </c>
      <c r="AY26" s="68">
        <v>2</v>
      </c>
      <c r="AZ26" s="91">
        <v>14.4639617313647</v>
      </c>
      <c r="BA26" s="68">
        <v>2</v>
      </c>
      <c r="BB26" s="68"/>
      <c r="BC26" s="68"/>
      <c r="BD26" s="99"/>
    </row>
    <row r="27" s="54" customFormat="1" ht="27" hidden="1" customHeight="1" spans="1:56">
      <c r="A27" s="68" t="s">
        <v>705</v>
      </c>
      <c r="B27" s="65">
        <v>9283.84337010789</v>
      </c>
      <c r="C27" s="68">
        <v>7</v>
      </c>
      <c r="D27" s="65">
        <v>9.85977245003522</v>
      </c>
      <c r="E27" s="73">
        <v>4</v>
      </c>
      <c r="F27" s="74">
        <v>13031.8142100391</v>
      </c>
      <c r="G27" s="73">
        <v>6</v>
      </c>
      <c r="H27" s="74">
        <v>8.724</v>
      </c>
      <c r="I27" s="73">
        <v>5</v>
      </c>
      <c r="J27" s="74">
        <v>6847.35894114479</v>
      </c>
      <c r="K27" s="73">
        <v>8</v>
      </c>
      <c r="L27" s="74">
        <v>9.9841</v>
      </c>
      <c r="M27" s="73">
        <v>6</v>
      </c>
      <c r="N27" s="74">
        <v>8450.63043829827</v>
      </c>
      <c r="O27" s="73">
        <v>7</v>
      </c>
      <c r="P27" s="74">
        <v>11986.1430871188</v>
      </c>
      <c r="Q27" s="73">
        <v>6</v>
      </c>
      <c r="R27" s="74">
        <v>6225.77167167326</v>
      </c>
      <c r="S27" s="73">
        <v>8</v>
      </c>
      <c r="T27" s="83">
        <v>1115105.44677534</v>
      </c>
      <c r="U27" s="83">
        <v>439317.116801755</v>
      </c>
      <c r="V27" s="83">
        <v>675788.329973589</v>
      </c>
      <c r="W27" s="83">
        <v>1180069</v>
      </c>
      <c r="X27" s="83">
        <v>424117</v>
      </c>
      <c r="Y27" s="73">
        <v>755952</v>
      </c>
      <c r="Z27" s="74">
        <v>9341.05026690637</v>
      </c>
      <c r="AA27" s="68">
        <v>8</v>
      </c>
      <c r="AB27" s="65">
        <v>14658.9320800248</v>
      </c>
      <c r="AC27" s="68">
        <v>3</v>
      </c>
      <c r="AD27" s="65">
        <v>5.5</v>
      </c>
      <c r="AE27" s="68">
        <v>8</v>
      </c>
      <c r="AF27" s="65">
        <v>6773.74844968661</v>
      </c>
      <c r="AG27" s="68">
        <v>8</v>
      </c>
      <c r="AH27" s="65">
        <v>27.9</v>
      </c>
      <c r="AI27" s="68">
        <v>4</v>
      </c>
      <c r="AJ27" s="68">
        <v>591271.808252548</v>
      </c>
      <c r="AK27" s="68">
        <v>110033</v>
      </c>
      <c r="AL27" s="68">
        <v>114539.6</v>
      </c>
      <c r="AM27" s="68"/>
      <c r="AN27" s="91">
        <v>5010.48505004833</v>
      </c>
      <c r="AO27" s="68">
        <v>8</v>
      </c>
      <c r="AP27" s="91">
        <v>932.42852748441</v>
      </c>
      <c r="AQ27" s="68">
        <v>8</v>
      </c>
      <c r="AR27" s="91">
        <v>970.617819805452</v>
      </c>
      <c r="AS27" s="68">
        <v>8</v>
      </c>
      <c r="AT27" s="68">
        <v>0</v>
      </c>
      <c r="AU27" s="68"/>
      <c r="AV27" s="91">
        <v>9.93674260828243</v>
      </c>
      <c r="AW27" s="68">
        <v>6</v>
      </c>
      <c r="AX27" s="91">
        <v>-1.10289953562125</v>
      </c>
      <c r="AY27" s="68">
        <v>7</v>
      </c>
      <c r="AZ27" s="91">
        <v>14.1708940269247</v>
      </c>
      <c r="BA27" s="68">
        <v>3</v>
      </c>
      <c r="BB27" s="68"/>
      <c r="BC27" s="68"/>
      <c r="BD27" s="99"/>
    </row>
    <row r="28" s="53" customFormat="1" ht="27" hidden="1" customHeight="1" spans="1:56">
      <c r="A28" s="64" t="s">
        <v>618</v>
      </c>
      <c r="B28" s="75">
        <v>9029.49114458978</v>
      </c>
      <c r="C28" s="64">
        <v>9</v>
      </c>
      <c r="D28" s="75">
        <v>10.2771268269391</v>
      </c>
      <c r="E28" s="64">
        <v>3</v>
      </c>
      <c r="F28" s="75">
        <v>12161.538</v>
      </c>
      <c r="G28" s="64">
        <v>8</v>
      </c>
      <c r="H28" s="75">
        <v>9.17</v>
      </c>
      <c r="I28" s="64">
        <v>3</v>
      </c>
      <c r="J28" s="75">
        <v>6131.661</v>
      </c>
      <c r="K28" s="64">
        <v>8</v>
      </c>
      <c r="L28" s="75">
        <v>10.9</v>
      </c>
      <c r="M28" s="64">
        <v>1</v>
      </c>
      <c r="N28" s="75">
        <v>8188.15115908077</v>
      </c>
      <c r="O28" s="64">
        <v>10</v>
      </c>
      <c r="P28" s="75">
        <v>11140</v>
      </c>
      <c r="Q28" s="64">
        <v>8</v>
      </c>
      <c r="R28" s="75">
        <v>5529</v>
      </c>
      <c r="S28" s="64">
        <v>9</v>
      </c>
      <c r="T28" s="80">
        <v>3135479.47551466</v>
      </c>
      <c r="U28" s="80">
        <v>1506844.49150272</v>
      </c>
      <c r="V28" s="80">
        <v>1628634.98401195</v>
      </c>
      <c r="W28" s="80">
        <v>3164467</v>
      </c>
      <c r="X28" s="80">
        <v>1424010</v>
      </c>
      <c r="Y28" s="64">
        <v>1740457</v>
      </c>
      <c r="Z28" s="75">
        <v>10844.6699561306</v>
      </c>
      <c r="AA28" s="64"/>
      <c r="AB28" s="75">
        <v>12966.8662280854</v>
      </c>
      <c r="AC28" s="64"/>
      <c r="AD28" s="75">
        <v>18.6299938462953</v>
      </c>
      <c r="AE28" s="64"/>
      <c r="AF28" s="75">
        <v>9254.40295265349</v>
      </c>
      <c r="AG28" s="64"/>
      <c r="AH28" s="75">
        <v>36.9311457071238</v>
      </c>
      <c r="AI28" s="64"/>
      <c r="AJ28" s="64">
        <v>239491.20657724</v>
      </c>
      <c r="AK28" s="64">
        <v>1058317</v>
      </c>
      <c r="AL28" s="64">
        <v>946530</v>
      </c>
      <c r="AM28" s="64">
        <v>3955</v>
      </c>
      <c r="AN28" s="92">
        <v>756.813727484725</v>
      </c>
      <c r="AO28" s="64"/>
      <c r="AP28" s="92">
        <v>3344.3767939435</v>
      </c>
      <c r="AQ28" s="64"/>
      <c r="AR28" s="92">
        <v>2991.11983155457</v>
      </c>
      <c r="AS28" s="64"/>
      <c r="AT28" s="92">
        <v>12.4981552975588</v>
      </c>
      <c r="AU28" s="64"/>
      <c r="AV28" s="92">
        <v>10.2049709449057</v>
      </c>
      <c r="AW28" s="64"/>
      <c r="AX28" s="92">
        <v>9.3</v>
      </c>
      <c r="AY28" s="64"/>
      <c r="AZ28" s="92">
        <v>16.8</v>
      </c>
      <c r="BA28" s="64"/>
      <c r="BB28" s="64">
        <v>7.8</v>
      </c>
      <c r="BC28" s="64"/>
      <c r="BD28" s="98"/>
    </row>
    <row r="29" s="54" customFormat="1" ht="27" hidden="1" customHeight="1" spans="1:56">
      <c r="A29" s="68" t="s">
        <v>706</v>
      </c>
      <c r="B29" s="65">
        <v>14156.5863132879</v>
      </c>
      <c r="C29" s="68">
        <v>1</v>
      </c>
      <c r="D29" s="65">
        <v>8.80964860825502</v>
      </c>
      <c r="E29" s="68">
        <v>8</v>
      </c>
      <c r="F29" s="65">
        <v>14616.115</v>
      </c>
      <c r="G29" s="68">
        <v>1</v>
      </c>
      <c r="H29" s="65">
        <v>8.67</v>
      </c>
      <c r="I29" s="68">
        <v>8</v>
      </c>
      <c r="J29" s="65">
        <v>6728.232</v>
      </c>
      <c r="K29" s="68">
        <v>1</v>
      </c>
      <c r="L29" s="65">
        <v>10.48</v>
      </c>
      <c r="M29" s="68">
        <v>7</v>
      </c>
      <c r="N29" s="65">
        <v>13010.4145122787</v>
      </c>
      <c r="O29" s="68">
        <v>1</v>
      </c>
      <c r="P29" s="65">
        <v>13450</v>
      </c>
      <c r="Q29" s="68">
        <v>1</v>
      </c>
      <c r="R29" s="65">
        <v>6090</v>
      </c>
      <c r="S29" s="68">
        <v>1</v>
      </c>
      <c r="T29" s="79">
        <v>219732.54758883</v>
      </c>
      <c r="U29" s="79">
        <v>206931.469147201</v>
      </c>
      <c r="V29" s="79">
        <v>12801.0784416297</v>
      </c>
      <c r="W29" s="79">
        <v>209236</v>
      </c>
      <c r="X29" s="79">
        <v>195556</v>
      </c>
      <c r="Y29" s="68">
        <v>13680</v>
      </c>
      <c r="Z29" s="65">
        <v>13250.4327360308</v>
      </c>
      <c r="AA29" s="68">
        <v>2</v>
      </c>
      <c r="AB29" s="65">
        <v>15648.0042124542</v>
      </c>
      <c r="AC29" s="68">
        <v>1</v>
      </c>
      <c r="AD29" s="65">
        <v>-6.31107425739921</v>
      </c>
      <c r="AE29" s="68">
        <v>8</v>
      </c>
      <c r="AF29" s="65">
        <v>10589.7131707317</v>
      </c>
      <c r="AG29" s="68">
        <v>3</v>
      </c>
      <c r="AH29" s="65">
        <v>39.6609031006428</v>
      </c>
      <c r="AI29" s="68">
        <v>4</v>
      </c>
      <c r="AJ29" s="68">
        <v>15938.991013121</v>
      </c>
      <c r="AK29" s="68">
        <v>42418</v>
      </c>
      <c r="AL29" s="68">
        <v>155657</v>
      </c>
      <c r="AM29" s="68"/>
      <c r="AN29" s="91">
        <v>761.770967382334</v>
      </c>
      <c r="AO29" s="68">
        <v>4</v>
      </c>
      <c r="AP29" s="91">
        <v>2027.28020034793</v>
      </c>
      <c r="AQ29" s="68">
        <v>4</v>
      </c>
      <c r="AR29" s="91">
        <v>7439.30298801353</v>
      </c>
      <c r="AS29" s="68">
        <v>2</v>
      </c>
      <c r="AT29" s="91">
        <v>0</v>
      </c>
      <c r="AU29" s="68"/>
      <c r="AV29" s="91">
        <v>8.32244036454837</v>
      </c>
      <c r="AW29" s="68">
        <v>9</v>
      </c>
      <c r="AX29" s="91">
        <v>8.7</v>
      </c>
      <c r="AY29" s="68">
        <v>7</v>
      </c>
      <c r="AZ29" s="91">
        <v>20.2</v>
      </c>
      <c r="BA29" s="68">
        <v>8</v>
      </c>
      <c r="BB29" s="68"/>
      <c r="BC29" s="68"/>
      <c r="BD29" s="99"/>
    </row>
    <row r="30" s="54" customFormat="1" ht="27" hidden="1" customHeight="1" spans="1:56">
      <c r="A30" s="68" t="s">
        <v>707</v>
      </c>
      <c r="B30" s="65">
        <v>10938.2202327629</v>
      </c>
      <c r="C30" s="68">
        <v>3</v>
      </c>
      <c r="D30" s="65">
        <v>9.06211101816375</v>
      </c>
      <c r="E30" s="68">
        <v>7</v>
      </c>
      <c r="F30" s="65">
        <v>11584.005</v>
      </c>
      <c r="G30" s="68">
        <v>5</v>
      </c>
      <c r="H30" s="65">
        <v>8.77</v>
      </c>
      <c r="I30" s="68">
        <v>7</v>
      </c>
      <c r="J30" s="65">
        <v>5586.256</v>
      </c>
      <c r="K30" s="68">
        <v>8</v>
      </c>
      <c r="L30" s="65">
        <v>11.28</v>
      </c>
      <c r="M30" s="68">
        <v>1</v>
      </c>
      <c r="N30" s="65">
        <v>10029.3494511043</v>
      </c>
      <c r="O30" s="68">
        <v>3</v>
      </c>
      <c r="P30" s="65">
        <v>10650</v>
      </c>
      <c r="Q30" s="68">
        <v>5</v>
      </c>
      <c r="R30" s="65">
        <v>5020</v>
      </c>
      <c r="S30" s="68">
        <v>8</v>
      </c>
      <c r="T30" s="79">
        <v>172278.202869252</v>
      </c>
      <c r="U30" s="79">
        <v>153728.803896414</v>
      </c>
      <c r="V30" s="79">
        <v>18549.3989728381</v>
      </c>
      <c r="W30" s="79">
        <v>165101</v>
      </c>
      <c r="X30" s="79">
        <v>145278</v>
      </c>
      <c r="Y30" s="68">
        <v>19823</v>
      </c>
      <c r="Z30" s="65">
        <v>12583.4533128363</v>
      </c>
      <c r="AA30" s="68">
        <v>3</v>
      </c>
      <c r="AB30" s="65">
        <v>13185.3849411765</v>
      </c>
      <c r="AC30" s="68">
        <v>5</v>
      </c>
      <c r="AD30" s="65">
        <v>34.5149166590882</v>
      </c>
      <c r="AE30" s="68">
        <v>1</v>
      </c>
      <c r="AF30" s="65">
        <v>11924.3333333333</v>
      </c>
      <c r="AG30" s="68">
        <v>2</v>
      </c>
      <c r="AH30" s="65">
        <v>148.964677911126</v>
      </c>
      <c r="AI30" s="68">
        <v>1</v>
      </c>
      <c r="AJ30" s="68">
        <v>11894.6534733579</v>
      </c>
      <c r="AK30" s="68">
        <v>50674</v>
      </c>
      <c r="AL30" s="68">
        <v>329682</v>
      </c>
      <c r="AM30" s="68"/>
      <c r="AN30" s="91">
        <v>720.447088349427</v>
      </c>
      <c r="AO30" s="68">
        <v>5</v>
      </c>
      <c r="AP30" s="91">
        <v>3069.27274819656</v>
      </c>
      <c r="AQ30" s="68">
        <v>2</v>
      </c>
      <c r="AR30" s="91">
        <v>19968.5041277763</v>
      </c>
      <c r="AS30" s="68">
        <v>1</v>
      </c>
      <c r="AT30" s="91">
        <v>0</v>
      </c>
      <c r="AU30" s="68"/>
      <c r="AV30" s="91">
        <v>9.21233594149425</v>
      </c>
      <c r="AW30" s="68">
        <v>6</v>
      </c>
      <c r="AX30" s="91">
        <v>26.8</v>
      </c>
      <c r="AY30" s="68">
        <v>1</v>
      </c>
      <c r="AZ30" s="91">
        <v>20.9</v>
      </c>
      <c r="BA30" s="68">
        <v>5</v>
      </c>
      <c r="BB30" s="68"/>
      <c r="BC30" s="68"/>
      <c r="BD30" s="99"/>
    </row>
    <row r="31" s="54" customFormat="1" ht="27" hidden="1" customHeight="1" spans="1:56">
      <c r="A31" s="68" t="s">
        <v>708</v>
      </c>
      <c r="B31" s="65">
        <v>10316.9308954398</v>
      </c>
      <c r="C31" s="68">
        <v>4</v>
      </c>
      <c r="D31" s="65">
        <v>9.98993420559957</v>
      </c>
      <c r="E31" s="68">
        <v>5</v>
      </c>
      <c r="F31" s="65">
        <v>12390.488</v>
      </c>
      <c r="G31" s="68">
        <v>3</v>
      </c>
      <c r="H31" s="65">
        <v>9.36</v>
      </c>
      <c r="I31" s="68">
        <v>3</v>
      </c>
      <c r="J31" s="65">
        <v>5955.2715</v>
      </c>
      <c r="K31" s="68">
        <v>5</v>
      </c>
      <c r="L31" s="65">
        <v>10.59</v>
      </c>
      <c r="M31" s="68">
        <v>6</v>
      </c>
      <c r="N31" s="65">
        <v>9379.88641411017</v>
      </c>
      <c r="O31" s="68">
        <v>4</v>
      </c>
      <c r="P31" s="65">
        <v>11330</v>
      </c>
      <c r="Q31" s="68">
        <v>3</v>
      </c>
      <c r="R31" s="65">
        <v>5385</v>
      </c>
      <c r="S31" s="68">
        <v>5</v>
      </c>
      <c r="T31" s="79">
        <v>354723.882117155</v>
      </c>
      <c r="U31" s="79">
        <v>240424.662204163</v>
      </c>
      <c r="V31" s="79">
        <v>114299.219912993</v>
      </c>
      <c r="W31" s="79">
        <v>349355</v>
      </c>
      <c r="X31" s="79">
        <v>227208</v>
      </c>
      <c r="Y31" s="68">
        <v>122147</v>
      </c>
      <c r="Z31" s="65">
        <v>9809.97052322163</v>
      </c>
      <c r="AA31" s="68">
        <v>7</v>
      </c>
      <c r="AB31" s="65">
        <v>11481.7135424837</v>
      </c>
      <c r="AC31" s="68">
        <v>7</v>
      </c>
      <c r="AD31" s="65">
        <v>25.2076887060189</v>
      </c>
      <c r="AE31" s="68">
        <v>4</v>
      </c>
      <c r="AF31" s="65">
        <v>8443.64209401709</v>
      </c>
      <c r="AG31" s="68">
        <v>7</v>
      </c>
      <c r="AH31" s="65">
        <v>27.4786561559604</v>
      </c>
      <c r="AI31" s="68">
        <v>6</v>
      </c>
      <c r="AJ31" s="68">
        <v>29134.117541799</v>
      </c>
      <c r="AK31" s="68">
        <v>63628</v>
      </c>
      <c r="AL31" s="68">
        <v>77883</v>
      </c>
      <c r="AM31" s="68"/>
      <c r="AN31" s="91">
        <v>833.940190974768</v>
      </c>
      <c r="AO31" s="68">
        <v>2</v>
      </c>
      <c r="AP31" s="91">
        <v>1821.29925147772</v>
      </c>
      <c r="AQ31" s="68">
        <v>5</v>
      </c>
      <c r="AR31" s="91">
        <v>2229.33692089708</v>
      </c>
      <c r="AS31" s="68">
        <v>3</v>
      </c>
      <c r="AT31" s="91">
        <v>0</v>
      </c>
      <c r="AU31" s="68"/>
      <c r="AV31" s="91">
        <v>11.7166993535581</v>
      </c>
      <c r="AW31" s="68">
        <v>1</v>
      </c>
      <c r="AX31" s="91">
        <v>9.1</v>
      </c>
      <c r="AY31" s="68">
        <v>6</v>
      </c>
      <c r="AZ31" s="91">
        <v>21.4</v>
      </c>
      <c r="BA31" s="68">
        <v>4</v>
      </c>
      <c r="BB31" s="68"/>
      <c r="BC31" s="68"/>
      <c r="BD31" s="99"/>
    </row>
    <row r="32" s="54" customFormat="1" ht="27" hidden="1" customHeight="1" spans="1:56">
      <c r="A32" s="68" t="s">
        <v>709</v>
      </c>
      <c r="B32" s="65">
        <v>8320.11735618411</v>
      </c>
      <c r="C32" s="68">
        <v>5</v>
      </c>
      <c r="D32" s="65">
        <v>10.5265879653561</v>
      </c>
      <c r="E32" s="68">
        <v>2</v>
      </c>
      <c r="F32" s="65">
        <v>12259.52</v>
      </c>
      <c r="G32" s="68">
        <v>4</v>
      </c>
      <c r="H32" s="65">
        <v>9.46</v>
      </c>
      <c r="I32" s="68">
        <v>2</v>
      </c>
      <c r="J32" s="65">
        <v>5811.225</v>
      </c>
      <c r="K32" s="68">
        <v>7</v>
      </c>
      <c r="L32" s="65">
        <v>10.69</v>
      </c>
      <c r="M32" s="68">
        <v>5</v>
      </c>
      <c r="N32" s="65">
        <v>7527.70668971705</v>
      </c>
      <c r="O32" s="68">
        <v>5</v>
      </c>
      <c r="P32" s="65">
        <v>11200</v>
      </c>
      <c r="Q32" s="68">
        <v>4</v>
      </c>
      <c r="R32" s="65">
        <v>5250</v>
      </c>
      <c r="S32" s="68">
        <v>7</v>
      </c>
      <c r="T32" s="79">
        <v>214052.639833614</v>
      </c>
      <c r="U32" s="79">
        <v>83283.2604432001</v>
      </c>
      <c r="V32" s="79">
        <v>130769.379390414</v>
      </c>
      <c r="W32" s="79">
        <v>218453</v>
      </c>
      <c r="X32" s="79">
        <v>78705</v>
      </c>
      <c r="Y32" s="68">
        <v>139748</v>
      </c>
      <c r="Z32" s="65">
        <v>10668.8373907371</v>
      </c>
      <c r="AA32" s="68">
        <v>6</v>
      </c>
      <c r="AB32" s="65">
        <v>12025.5237606838</v>
      </c>
      <c r="AC32" s="68">
        <v>6</v>
      </c>
      <c r="AD32" s="65">
        <v>26.1387892676661</v>
      </c>
      <c r="AE32" s="68">
        <v>3</v>
      </c>
      <c r="AF32" s="65">
        <v>9761.7956462585</v>
      </c>
      <c r="AG32" s="68">
        <v>5</v>
      </c>
      <c r="AH32" s="65">
        <v>32.0058748095933</v>
      </c>
      <c r="AI32" s="68">
        <v>5</v>
      </c>
      <c r="AJ32" s="68">
        <v>16864.3147923038</v>
      </c>
      <c r="AK32" s="68">
        <v>54412</v>
      </c>
      <c r="AL32" s="68">
        <v>17580</v>
      </c>
      <c r="AM32" s="68"/>
      <c r="AN32" s="91">
        <v>771.988244258665</v>
      </c>
      <c r="AO32" s="68">
        <v>3</v>
      </c>
      <c r="AP32" s="91">
        <v>2490.78749204634</v>
      </c>
      <c r="AQ32" s="68">
        <v>3</v>
      </c>
      <c r="AR32" s="91">
        <v>804.749763106938</v>
      </c>
      <c r="AS32" s="68">
        <v>7</v>
      </c>
      <c r="AT32" s="91">
        <v>0</v>
      </c>
      <c r="AU32" s="68"/>
      <c r="AV32" s="91">
        <v>11.3549616584302</v>
      </c>
      <c r="AW32" s="68">
        <v>2</v>
      </c>
      <c r="AX32" s="91">
        <v>15</v>
      </c>
      <c r="AY32" s="68">
        <v>4</v>
      </c>
      <c r="AZ32" s="91">
        <v>20.4</v>
      </c>
      <c r="BA32" s="68">
        <v>7</v>
      </c>
      <c r="BB32" s="68"/>
      <c r="BC32" s="68"/>
      <c r="BD32" s="99"/>
    </row>
    <row r="33" s="54" customFormat="1" ht="27" hidden="1" customHeight="1" spans="1:56">
      <c r="A33" s="68" t="s">
        <v>710</v>
      </c>
      <c r="B33" s="65">
        <v>7607.38156262685</v>
      </c>
      <c r="C33" s="68">
        <v>8</v>
      </c>
      <c r="D33" s="65">
        <v>10.5265621350974</v>
      </c>
      <c r="E33" s="68">
        <v>3</v>
      </c>
      <c r="F33" s="65">
        <v>10832.64</v>
      </c>
      <c r="G33" s="68">
        <v>8</v>
      </c>
      <c r="H33" s="65">
        <v>9.2</v>
      </c>
      <c r="I33" s="68">
        <v>5</v>
      </c>
      <c r="J33" s="65">
        <v>6164.928</v>
      </c>
      <c r="K33" s="68">
        <v>4</v>
      </c>
      <c r="L33" s="65">
        <v>10.88</v>
      </c>
      <c r="M33" s="68">
        <v>3</v>
      </c>
      <c r="N33" s="65">
        <v>6882.8536920639</v>
      </c>
      <c r="O33" s="68">
        <v>8</v>
      </c>
      <c r="P33" s="65">
        <v>9920</v>
      </c>
      <c r="Q33" s="68">
        <v>8</v>
      </c>
      <c r="R33" s="65">
        <v>5560</v>
      </c>
      <c r="S33" s="68">
        <v>4</v>
      </c>
      <c r="T33" s="79">
        <v>900643.63717626</v>
      </c>
      <c r="U33" s="79">
        <v>278324.074643444</v>
      </c>
      <c r="V33" s="79">
        <v>622319.562532816</v>
      </c>
      <c r="W33" s="79">
        <v>928072</v>
      </c>
      <c r="X33" s="79">
        <v>263024</v>
      </c>
      <c r="Y33" s="68">
        <v>665048</v>
      </c>
      <c r="Z33" s="65">
        <v>7678.11315306556</v>
      </c>
      <c r="AA33" s="68">
        <v>8</v>
      </c>
      <c r="AB33" s="65">
        <v>9649.74593886463</v>
      </c>
      <c r="AC33" s="68">
        <v>8</v>
      </c>
      <c r="AD33" s="65">
        <v>17.1195735108846</v>
      </c>
      <c r="AE33" s="68">
        <v>6</v>
      </c>
      <c r="AF33" s="65">
        <v>6864.10370364011</v>
      </c>
      <c r="AG33" s="68">
        <v>8</v>
      </c>
      <c r="AH33" s="65">
        <v>9.79510729760156</v>
      </c>
      <c r="AI33" s="68">
        <v>8</v>
      </c>
      <c r="AJ33" s="68">
        <v>44934.5725100614</v>
      </c>
      <c r="AK33" s="68">
        <v>92719</v>
      </c>
      <c r="AL33" s="68">
        <v>78998</v>
      </c>
      <c r="AM33" s="68">
        <v>416</v>
      </c>
      <c r="AN33" s="91">
        <v>484.171190490193</v>
      </c>
      <c r="AO33" s="68">
        <v>7</v>
      </c>
      <c r="AP33" s="91">
        <v>999.049642700135</v>
      </c>
      <c r="AQ33" s="68">
        <v>7</v>
      </c>
      <c r="AR33" s="91">
        <v>851.205509917334</v>
      </c>
      <c r="AS33" s="68">
        <v>6</v>
      </c>
      <c r="AT33" s="91">
        <v>4.48241084743425</v>
      </c>
      <c r="AU33" s="68"/>
      <c r="AV33" s="91">
        <v>9.05035302863078</v>
      </c>
      <c r="AW33" s="68">
        <v>7</v>
      </c>
      <c r="AX33" s="91">
        <v>4.4</v>
      </c>
      <c r="AY33" s="68">
        <v>8</v>
      </c>
      <c r="AZ33" s="91">
        <v>20.9</v>
      </c>
      <c r="BA33" s="68">
        <v>5</v>
      </c>
      <c r="BB33" s="68">
        <v>40.1</v>
      </c>
      <c r="BC33" s="68"/>
      <c r="BD33" s="99"/>
    </row>
    <row r="34" s="54" customFormat="1" ht="27" hidden="1" customHeight="1" spans="1:56">
      <c r="A34" s="68" t="s">
        <v>711</v>
      </c>
      <c r="B34" s="65">
        <v>7915.36134755956</v>
      </c>
      <c r="C34" s="68">
        <v>6</v>
      </c>
      <c r="D34" s="65">
        <v>10.4660331151006</v>
      </c>
      <c r="E34" s="68">
        <v>4</v>
      </c>
      <c r="F34" s="65">
        <v>10865.907</v>
      </c>
      <c r="G34" s="68">
        <v>7</v>
      </c>
      <c r="H34" s="65">
        <v>9.26</v>
      </c>
      <c r="I34" s="68">
        <v>4</v>
      </c>
      <c r="J34" s="65">
        <v>6198.192</v>
      </c>
      <c r="K34" s="68">
        <v>3</v>
      </c>
      <c r="L34" s="65">
        <v>10.88</v>
      </c>
      <c r="M34" s="68">
        <v>3</v>
      </c>
      <c r="N34" s="65">
        <v>7165.42553792269</v>
      </c>
      <c r="O34" s="68">
        <v>6</v>
      </c>
      <c r="P34" s="65">
        <v>9945</v>
      </c>
      <c r="Q34" s="68">
        <v>7</v>
      </c>
      <c r="R34" s="65">
        <v>5590</v>
      </c>
      <c r="S34" s="68">
        <v>2</v>
      </c>
      <c r="T34" s="79">
        <v>536948.655660108</v>
      </c>
      <c r="U34" s="79">
        <v>197533.862438656</v>
      </c>
      <c r="V34" s="79">
        <v>339414.793221452</v>
      </c>
      <c r="W34" s="79">
        <v>549394</v>
      </c>
      <c r="X34" s="79">
        <v>186675</v>
      </c>
      <c r="Y34" s="68">
        <v>362719</v>
      </c>
      <c r="Z34" s="65">
        <v>10938.7153321706</v>
      </c>
      <c r="AA34" s="68">
        <v>4</v>
      </c>
      <c r="AB34" s="65">
        <v>13504.7991266376</v>
      </c>
      <c r="AC34" s="68">
        <v>4</v>
      </c>
      <c r="AD34" s="65">
        <v>32.5801713865663</v>
      </c>
      <c r="AE34" s="68">
        <v>2</v>
      </c>
      <c r="AF34" s="65">
        <v>10064.2611819728</v>
      </c>
      <c r="AG34" s="68">
        <v>4</v>
      </c>
      <c r="AH34" s="65">
        <v>23.3222140557421</v>
      </c>
      <c r="AI34" s="68">
        <v>7</v>
      </c>
      <c r="AJ34" s="68">
        <v>26744.4720893434</v>
      </c>
      <c r="AK34" s="68">
        <v>63229</v>
      </c>
      <c r="AL34" s="68">
        <v>59056</v>
      </c>
      <c r="AM34" s="68">
        <v>326</v>
      </c>
      <c r="AN34" s="91">
        <v>486.799493429913</v>
      </c>
      <c r="AO34" s="68">
        <v>6</v>
      </c>
      <c r="AP34" s="91">
        <v>1150.88624921277</v>
      </c>
      <c r="AQ34" s="68">
        <v>6</v>
      </c>
      <c r="AR34" s="91">
        <v>1074.92983177829</v>
      </c>
      <c r="AS34" s="68">
        <v>5</v>
      </c>
      <c r="AT34" s="91">
        <v>5.93381070779805</v>
      </c>
      <c r="AU34" s="68"/>
      <c r="AV34" s="91">
        <v>8.94817665053904</v>
      </c>
      <c r="AW34" s="68">
        <v>8</v>
      </c>
      <c r="AX34" s="91">
        <v>0.4</v>
      </c>
      <c r="AY34" s="68">
        <v>9</v>
      </c>
      <c r="AZ34" s="91">
        <v>25.4</v>
      </c>
      <c r="BA34" s="68">
        <v>1</v>
      </c>
      <c r="BB34" s="68">
        <v>32</v>
      </c>
      <c r="BC34" s="68"/>
      <c r="BD34" s="99"/>
    </row>
    <row r="35" s="54" customFormat="1" ht="27" hidden="1" customHeight="1" spans="1:56">
      <c r="A35" s="68" t="s">
        <v>712</v>
      </c>
      <c r="B35" s="65">
        <v>7643.36344571433</v>
      </c>
      <c r="C35" s="68">
        <v>7</v>
      </c>
      <c r="D35" s="65">
        <v>10.6978177591209</v>
      </c>
      <c r="E35" s="68">
        <v>1</v>
      </c>
      <c r="F35" s="65">
        <v>10914.54</v>
      </c>
      <c r="G35" s="68">
        <v>6</v>
      </c>
      <c r="H35" s="65">
        <v>9.2</v>
      </c>
      <c r="I35" s="68">
        <v>5</v>
      </c>
      <c r="J35" s="65">
        <v>6203.51478</v>
      </c>
      <c r="K35" s="68">
        <v>2</v>
      </c>
      <c r="L35" s="65">
        <v>11.1741</v>
      </c>
      <c r="M35" s="68">
        <v>2</v>
      </c>
      <c r="N35" s="65">
        <v>6904.71013832119</v>
      </c>
      <c r="O35" s="68">
        <v>7</v>
      </c>
      <c r="P35" s="65">
        <v>9995</v>
      </c>
      <c r="Q35" s="68">
        <v>6</v>
      </c>
      <c r="R35" s="65">
        <v>5580</v>
      </c>
      <c r="S35" s="68">
        <v>3</v>
      </c>
      <c r="T35" s="79">
        <v>525422.217234992</v>
      </c>
      <c r="U35" s="79">
        <v>160586.802891806</v>
      </c>
      <c r="V35" s="79">
        <v>364835.414343186</v>
      </c>
      <c r="W35" s="79">
        <v>541644</v>
      </c>
      <c r="X35" s="79">
        <v>151759</v>
      </c>
      <c r="Y35" s="68">
        <v>389885</v>
      </c>
      <c r="Z35" s="65">
        <v>10739.125025641</v>
      </c>
      <c r="AA35" s="68">
        <v>5</v>
      </c>
      <c r="AB35" s="65">
        <v>14411.5515151515</v>
      </c>
      <c r="AC35" s="68">
        <v>2</v>
      </c>
      <c r="AD35" s="65">
        <v>10.6602254865871</v>
      </c>
      <c r="AE35" s="68">
        <v>7</v>
      </c>
      <c r="AF35" s="65">
        <v>9489.74281786942</v>
      </c>
      <c r="AG35" s="68">
        <v>6</v>
      </c>
      <c r="AH35" s="65">
        <v>50.2295315716487</v>
      </c>
      <c r="AI35" s="68">
        <v>2</v>
      </c>
      <c r="AJ35" s="68">
        <v>22968.3709085589</v>
      </c>
      <c r="AK35" s="68">
        <v>50980</v>
      </c>
      <c r="AL35" s="68">
        <v>33010</v>
      </c>
      <c r="AM35" s="68">
        <v>222</v>
      </c>
      <c r="AN35" s="91">
        <v>424.049207755628</v>
      </c>
      <c r="AO35" s="68">
        <v>8</v>
      </c>
      <c r="AP35" s="91">
        <v>941.208616729808</v>
      </c>
      <c r="AQ35" s="68">
        <v>8</v>
      </c>
      <c r="AR35" s="91">
        <v>609.440887372518</v>
      </c>
      <c r="AS35" s="68">
        <v>8</v>
      </c>
      <c r="AT35" s="91">
        <v>4.09863305049073</v>
      </c>
      <c r="AU35" s="68"/>
      <c r="AV35" s="91">
        <v>10.4121747543797</v>
      </c>
      <c r="AW35" s="68">
        <v>4</v>
      </c>
      <c r="AX35" s="91">
        <v>21.5</v>
      </c>
      <c r="AY35" s="68">
        <v>2</v>
      </c>
      <c r="AZ35" s="91">
        <v>24.5</v>
      </c>
      <c r="BA35" s="68">
        <v>2</v>
      </c>
      <c r="BB35" s="68">
        <v>128.9</v>
      </c>
      <c r="BC35" s="68"/>
      <c r="BD35" s="99"/>
    </row>
    <row r="36" s="54" customFormat="1" ht="27" hidden="1" customHeight="1" spans="1:56">
      <c r="A36" s="68" t="s">
        <v>696</v>
      </c>
      <c r="B36" s="65">
        <v>13031.203931263</v>
      </c>
      <c r="C36" s="68">
        <v>2</v>
      </c>
      <c r="D36" s="65">
        <v>9.81262149084054</v>
      </c>
      <c r="E36" s="68">
        <v>6</v>
      </c>
      <c r="F36" s="65">
        <v>14009.005216</v>
      </c>
      <c r="G36" s="68">
        <v>2</v>
      </c>
      <c r="H36" s="65">
        <v>9.57376</v>
      </c>
      <c r="I36" s="68">
        <v>1</v>
      </c>
      <c r="J36" s="65">
        <v>5938.444</v>
      </c>
      <c r="K36" s="68">
        <v>6</v>
      </c>
      <c r="L36" s="65">
        <v>10.38</v>
      </c>
      <c r="M36" s="68">
        <v>8</v>
      </c>
      <c r="N36" s="65">
        <v>11866.7633595743</v>
      </c>
      <c r="O36" s="68">
        <v>2</v>
      </c>
      <c r="P36" s="65">
        <v>12785</v>
      </c>
      <c r="Q36" s="68">
        <v>2</v>
      </c>
      <c r="R36" s="65">
        <v>5380</v>
      </c>
      <c r="S36" s="68">
        <v>6</v>
      </c>
      <c r="T36" s="79">
        <v>211677.693034454</v>
      </c>
      <c r="U36" s="79">
        <v>186031.555837835</v>
      </c>
      <c r="V36" s="79">
        <v>25646.1371966187</v>
      </c>
      <c r="W36" s="79">
        <v>203212</v>
      </c>
      <c r="X36" s="79">
        <v>175805</v>
      </c>
      <c r="Y36" s="68">
        <v>27407</v>
      </c>
      <c r="Z36" s="65">
        <v>13926.8201287001</v>
      </c>
      <c r="AA36" s="68">
        <v>1</v>
      </c>
      <c r="AB36" s="65">
        <v>14018.5744257703</v>
      </c>
      <c r="AC36" s="68">
        <v>3</v>
      </c>
      <c r="AD36" s="65">
        <v>20.1313394754965</v>
      </c>
      <c r="AE36" s="68">
        <v>5</v>
      </c>
      <c r="AF36" s="65">
        <v>12886.9380952381</v>
      </c>
      <c r="AG36" s="68">
        <v>1</v>
      </c>
      <c r="AH36" s="65">
        <v>43.1450303347668</v>
      </c>
      <c r="AI36" s="68">
        <v>3</v>
      </c>
      <c r="AJ36" s="68">
        <v>21539.3275435844</v>
      </c>
      <c r="AK36" s="68">
        <v>64240</v>
      </c>
      <c r="AL36" s="68">
        <v>44954</v>
      </c>
      <c r="AM36" s="68"/>
      <c r="AN36" s="91">
        <v>1059.94368165189</v>
      </c>
      <c r="AO36" s="68">
        <v>1</v>
      </c>
      <c r="AP36" s="91">
        <v>3161.23063598606</v>
      </c>
      <c r="AQ36" s="68">
        <v>1</v>
      </c>
      <c r="AR36" s="91">
        <v>2212.17250949747</v>
      </c>
      <c r="AS36" s="68">
        <v>4</v>
      </c>
      <c r="AT36" s="91">
        <v>0</v>
      </c>
      <c r="AU36" s="68"/>
      <c r="AV36" s="91">
        <v>9.26634526172616</v>
      </c>
      <c r="AW36" s="68">
        <v>5</v>
      </c>
      <c r="AX36" s="91">
        <v>9.8</v>
      </c>
      <c r="AY36" s="68">
        <v>5</v>
      </c>
      <c r="AZ36" s="91">
        <v>22.2</v>
      </c>
      <c r="BA36" s="68">
        <v>3</v>
      </c>
      <c r="BB36" s="68"/>
      <c r="BC36" s="68"/>
      <c r="BD36" s="99"/>
    </row>
    <row r="37" s="53" customFormat="1" ht="27" customHeight="1" spans="1:69">
      <c r="A37" s="64" t="s">
        <v>619</v>
      </c>
      <c r="B37" s="75">
        <v>11373.4973151045</v>
      </c>
      <c r="C37" s="64"/>
      <c r="D37" s="75">
        <v>8.55681316316262</v>
      </c>
      <c r="E37" s="64"/>
      <c r="F37" s="75">
        <v>14184.908</v>
      </c>
      <c r="G37" s="64"/>
      <c r="H37" s="75">
        <v>7.6</v>
      </c>
      <c r="I37" s="64"/>
      <c r="J37" s="75">
        <v>6068.03</v>
      </c>
      <c r="K37" s="64"/>
      <c r="L37" s="75">
        <v>9</v>
      </c>
      <c r="M37" s="64"/>
      <c r="N37" s="75">
        <v>10477</v>
      </c>
      <c r="O37" s="64"/>
      <c r="P37" s="75">
        <v>13183</v>
      </c>
      <c r="Q37" s="64"/>
      <c r="R37" s="75">
        <v>5567</v>
      </c>
      <c r="S37" s="64"/>
      <c r="T37" s="80">
        <v>2241367.2457757</v>
      </c>
      <c r="U37" s="80">
        <v>1465033.80531393</v>
      </c>
      <c r="V37" s="80">
        <v>776333.440461774</v>
      </c>
      <c r="W37" s="80">
        <v>2333896</v>
      </c>
      <c r="X37" s="80">
        <v>1473214</v>
      </c>
      <c r="Y37" s="64">
        <v>860682</v>
      </c>
      <c r="Z37" s="75">
        <v>11490.1630417748</v>
      </c>
      <c r="AA37" s="64"/>
      <c r="AB37" s="75">
        <v>13464.4392554935</v>
      </c>
      <c r="AC37" s="64"/>
      <c r="AD37" s="75">
        <v>0.08</v>
      </c>
      <c r="AE37" s="64"/>
      <c r="AF37" s="75">
        <v>8893.84089629883</v>
      </c>
      <c r="AG37" s="64"/>
      <c r="AH37" s="75">
        <v>19.1</v>
      </c>
      <c r="AI37" s="64"/>
      <c r="AJ37" s="64">
        <v>1641868.4372571</v>
      </c>
      <c r="AK37" s="64">
        <v>545243</v>
      </c>
      <c r="AL37" s="64">
        <v>1819918</v>
      </c>
      <c r="AM37" s="64">
        <v>8338</v>
      </c>
      <c r="AN37" s="92">
        <v>7034.8826051251</v>
      </c>
      <c r="AO37" s="64"/>
      <c r="AP37" s="92">
        <v>2336.19235818563</v>
      </c>
      <c r="AQ37" s="64"/>
      <c r="AR37" s="92">
        <v>7797.76819532661</v>
      </c>
      <c r="AS37" s="64"/>
      <c r="AT37" s="92">
        <v>35.725670723974</v>
      </c>
      <c r="AU37" s="64"/>
      <c r="AV37" s="92">
        <v>-5.0207980614019</v>
      </c>
      <c r="AW37" s="64"/>
      <c r="AX37" s="92">
        <v>-12.3395080981489</v>
      </c>
      <c r="AY37" s="64"/>
      <c r="AZ37" s="92">
        <v>9.01408108093229</v>
      </c>
      <c r="BA37" s="64"/>
      <c r="BB37" s="92">
        <v>-12.3748420336347</v>
      </c>
      <c r="BC37" s="64"/>
      <c r="BD37" s="98"/>
      <c r="BG37" s="53" t="s">
        <v>793</v>
      </c>
      <c r="BH37" s="100">
        <f>SUMPRODUCT(B38:B45,T38:T45)/SUM(T38:T45)</f>
        <v>9885.26519438612</v>
      </c>
      <c r="BI37" s="100">
        <f>SUMPRODUCT(F38:F45,U38:U45)/SUM(U38:U45)</f>
        <v>13284.1661127203</v>
      </c>
      <c r="BJ37" s="100">
        <f>SUMPRODUCT(J38:J45,V38:V45)/SUM(V38:V45)</f>
        <v>5408.88460679143</v>
      </c>
      <c r="BK37" s="102"/>
      <c r="BL37" s="102"/>
      <c r="BM37" s="102"/>
      <c r="BN37" s="102"/>
      <c r="BO37" s="102"/>
      <c r="BP37" s="102"/>
      <c r="BQ37" s="102"/>
    </row>
    <row r="38" s="54" customFormat="1" ht="27" customHeight="1" spans="1:62">
      <c r="A38" s="68" t="s">
        <v>642</v>
      </c>
      <c r="B38" s="65">
        <v>12196.2367496039</v>
      </c>
      <c r="C38" s="68">
        <v>4</v>
      </c>
      <c r="D38" s="65">
        <v>8.33936764667843</v>
      </c>
      <c r="E38" s="68">
        <v>5</v>
      </c>
      <c r="F38" s="65">
        <v>14543.841156</v>
      </c>
      <c r="G38" s="68">
        <v>2</v>
      </c>
      <c r="H38" s="65">
        <v>7.6</v>
      </c>
      <c r="I38" s="68">
        <v>4</v>
      </c>
      <c r="J38" s="65">
        <v>6261.313452</v>
      </c>
      <c r="K38" s="68">
        <v>4</v>
      </c>
      <c r="L38" s="65">
        <v>8.6</v>
      </c>
      <c r="M38" s="68">
        <v>4</v>
      </c>
      <c r="N38" s="65">
        <v>11257.4376374236</v>
      </c>
      <c r="O38" s="68">
        <v>4</v>
      </c>
      <c r="P38" s="65">
        <v>13516.581</v>
      </c>
      <c r="Q38" s="68">
        <v>2</v>
      </c>
      <c r="R38" s="65">
        <v>5765.482</v>
      </c>
      <c r="S38" s="68">
        <v>4</v>
      </c>
      <c r="T38" s="79">
        <v>174833.360263249</v>
      </c>
      <c r="U38" s="79">
        <v>125278.492280034</v>
      </c>
      <c r="V38" s="79">
        <v>49554.867983215</v>
      </c>
      <c r="W38" s="79">
        <v>180917</v>
      </c>
      <c r="X38" s="79">
        <v>125978</v>
      </c>
      <c r="Y38" s="68">
        <v>54939</v>
      </c>
      <c r="Z38" s="65">
        <v>9923.65120808812</v>
      </c>
      <c r="AA38" s="68">
        <v>5</v>
      </c>
      <c r="AB38" s="65">
        <v>16239.8738151594</v>
      </c>
      <c r="AC38" s="68">
        <v>1</v>
      </c>
      <c r="AD38" s="65">
        <v>-5.22</v>
      </c>
      <c r="AE38" s="68">
        <v>5</v>
      </c>
      <c r="AF38" s="65">
        <v>6497.9145205809</v>
      </c>
      <c r="AG38" s="68">
        <v>7</v>
      </c>
      <c r="AH38" s="65">
        <v>-20.69</v>
      </c>
      <c r="AI38" s="68">
        <v>6</v>
      </c>
      <c r="AJ38" s="68">
        <v>89509.7207523112</v>
      </c>
      <c r="AK38" s="68">
        <v>19126</v>
      </c>
      <c r="AL38" s="68">
        <v>296995.558202147</v>
      </c>
      <c r="AM38" s="68">
        <v>312</v>
      </c>
      <c r="AN38" s="91">
        <v>4947.55720868195</v>
      </c>
      <c r="AO38" s="68"/>
      <c r="AP38" s="91">
        <v>1057.1698624231</v>
      </c>
      <c r="AQ38" s="68">
        <v>2</v>
      </c>
      <c r="AR38" s="91">
        <v>16416.1222108562</v>
      </c>
      <c r="AS38" s="68">
        <v>1</v>
      </c>
      <c r="AT38" s="91">
        <v>17.2454772077804</v>
      </c>
      <c r="AU38" s="68">
        <v>5</v>
      </c>
      <c r="AV38" s="91">
        <v>-16.8870112531891</v>
      </c>
      <c r="AW38" s="68">
        <v>7</v>
      </c>
      <c r="AX38" s="91">
        <v>-2.93834052270997</v>
      </c>
      <c r="AY38" s="68">
        <v>3</v>
      </c>
      <c r="AZ38" s="91">
        <v>11.6929954275369</v>
      </c>
      <c r="BA38" s="68">
        <v>3</v>
      </c>
      <c r="BB38" s="91">
        <v>-8.23529411764706</v>
      </c>
      <c r="BC38" s="68">
        <v>3</v>
      </c>
      <c r="BD38" s="99"/>
      <c r="BG38" s="54" t="s">
        <v>794</v>
      </c>
      <c r="BH38" s="101">
        <f>SUMPRODUCT(B59:B63,T59:T63)/SUM(T59:T63)</f>
        <v>10207.1995593745</v>
      </c>
      <c r="BI38" s="101">
        <f>SUMPRODUCT(F59:F63,U59:U63)/SUM(U59:U63)</f>
        <v>13994.4871373066</v>
      </c>
      <c r="BJ38" s="101">
        <f>SUMPRODUCT(J60:J63,V60:V63)/SUM(V60:V63)</f>
        <v>6040.77587180654</v>
      </c>
    </row>
    <row r="39" s="54" customFormat="1" ht="27" customHeight="1" spans="1:62">
      <c r="A39" s="68" t="s">
        <v>643</v>
      </c>
      <c r="B39" s="65">
        <v>14314.1626246407</v>
      </c>
      <c r="C39" s="68">
        <v>1</v>
      </c>
      <c r="D39" s="65">
        <v>8.39572277593328</v>
      </c>
      <c r="E39" s="68">
        <v>4</v>
      </c>
      <c r="F39" s="65">
        <v>15135.661497</v>
      </c>
      <c r="G39" s="68">
        <v>1</v>
      </c>
      <c r="H39" s="65">
        <v>8.1</v>
      </c>
      <c r="I39" s="68">
        <v>2</v>
      </c>
      <c r="J39" s="65">
        <v>6857.6331375</v>
      </c>
      <c r="K39" s="68">
        <v>1</v>
      </c>
      <c r="L39" s="65">
        <v>9.595</v>
      </c>
      <c r="M39" s="68">
        <v>1</v>
      </c>
      <c r="N39" s="65">
        <v>13205.4681292451</v>
      </c>
      <c r="O39" s="68">
        <v>1</v>
      </c>
      <c r="P39" s="65">
        <v>14001.537</v>
      </c>
      <c r="Q39" s="68">
        <v>1</v>
      </c>
      <c r="R39" s="65">
        <v>6257.25</v>
      </c>
      <c r="S39" s="68">
        <v>1</v>
      </c>
      <c r="T39" s="79">
        <v>584735.304112818</v>
      </c>
      <c r="U39" s="79">
        <v>526707.066941334</v>
      </c>
      <c r="V39" s="79">
        <v>58028.2371714842</v>
      </c>
      <c r="W39" s="79">
        <v>593981</v>
      </c>
      <c r="X39" s="79">
        <v>529648</v>
      </c>
      <c r="Y39" s="68">
        <v>64333</v>
      </c>
      <c r="Z39" s="65">
        <v>14160.4420725103</v>
      </c>
      <c r="AA39" s="68">
        <v>1</v>
      </c>
      <c r="AB39" s="65">
        <v>14898.7696500724</v>
      </c>
      <c r="AC39" s="68">
        <v>2</v>
      </c>
      <c r="AD39" s="65">
        <v>4.18</v>
      </c>
      <c r="AE39" s="68">
        <v>3</v>
      </c>
      <c r="AF39" s="65">
        <v>9641.17371724527</v>
      </c>
      <c r="AG39" s="68">
        <v>2</v>
      </c>
      <c r="AH39" s="65">
        <v>4.8</v>
      </c>
      <c r="AI39" s="68">
        <v>4</v>
      </c>
      <c r="AJ39" s="68">
        <v>448151.458855124</v>
      </c>
      <c r="AK39" s="68">
        <v>53536</v>
      </c>
      <c r="AL39" s="68">
        <v>860610.818934464</v>
      </c>
      <c r="AM39" s="68">
        <v>4437</v>
      </c>
      <c r="AN39" s="91">
        <v>7544.87868896689</v>
      </c>
      <c r="AO39" s="68"/>
      <c r="AP39" s="91">
        <v>901.308291005941</v>
      </c>
      <c r="AQ39" s="68">
        <v>3</v>
      </c>
      <c r="AR39" s="91">
        <v>14488.8610735775</v>
      </c>
      <c r="AS39" s="68">
        <v>2</v>
      </c>
      <c r="AT39" s="91">
        <v>74.699359070408</v>
      </c>
      <c r="AU39" s="68">
        <v>1</v>
      </c>
      <c r="AV39" s="91">
        <v>8.08599311935596</v>
      </c>
      <c r="AW39" s="68">
        <v>1</v>
      </c>
      <c r="AX39" s="91">
        <v>-9.85080658741117</v>
      </c>
      <c r="AY39" s="68">
        <v>4</v>
      </c>
      <c r="AZ39" s="91">
        <v>7.03505664055837</v>
      </c>
      <c r="BA39" s="68">
        <v>7</v>
      </c>
      <c r="BB39" s="91">
        <v>-7.07853403141361</v>
      </c>
      <c r="BC39" s="68">
        <v>2</v>
      </c>
      <c r="BD39" s="99"/>
      <c r="BG39" s="54" t="s">
        <v>795</v>
      </c>
      <c r="BH39" s="101">
        <f>SUMPRODUCT(B65:B75,T65:T75)/SUM(T65:T75)</f>
        <v>8265.94838844595</v>
      </c>
      <c r="BI39" s="101">
        <f>SUMPRODUCT(F65:F75,U65:U75)/SUM(U65:U75)</f>
        <v>12210.3694177598</v>
      </c>
      <c r="BJ39" s="101">
        <f>SUMPRODUCT(J65:J74,V65:V74)/SUM(V65:V74)</f>
        <v>5541.89013472419</v>
      </c>
    </row>
    <row r="40" s="54" customFormat="1" ht="27" customHeight="1" spans="1:62">
      <c r="A40" s="68" t="s">
        <v>644</v>
      </c>
      <c r="B40" s="65">
        <v>12234.41360694</v>
      </c>
      <c r="C40" s="68">
        <v>3</v>
      </c>
      <c r="D40" s="65">
        <v>7.14405442275638</v>
      </c>
      <c r="E40" s="68">
        <v>7</v>
      </c>
      <c r="F40" s="65">
        <v>13790.3781358408</v>
      </c>
      <c r="G40" s="68">
        <v>4</v>
      </c>
      <c r="H40" s="65">
        <v>6.53448</v>
      </c>
      <c r="I40" s="68">
        <v>7</v>
      </c>
      <c r="J40" s="65">
        <v>6300.353996</v>
      </c>
      <c r="K40" s="68">
        <v>3</v>
      </c>
      <c r="L40" s="65">
        <v>8.2</v>
      </c>
      <c r="M40" s="68">
        <v>6</v>
      </c>
      <c r="N40" s="65">
        <v>11418.658434062</v>
      </c>
      <c r="O40" s="68">
        <v>3</v>
      </c>
      <c r="P40" s="65">
        <v>12944.521</v>
      </c>
      <c r="Q40" s="68">
        <v>3</v>
      </c>
      <c r="R40" s="65">
        <v>5822.878</v>
      </c>
      <c r="S40" s="68">
        <v>3</v>
      </c>
      <c r="T40" s="79">
        <v>311833.238616125</v>
      </c>
      <c r="U40" s="79">
        <v>247053.546433549</v>
      </c>
      <c r="V40" s="79">
        <v>64779.6921825758</v>
      </c>
      <c r="W40" s="79">
        <v>320251</v>
      </c>
      <c r="X40" s="79">
        <v>248433</v>
      </c>
      <c r="Y40" s="68">
        <v>71818</v>
      </c>
      <c r="Z40" s="65">
        <v>10604.9972766336</v>
      </c>
      <c r="AA40" s="68">
        <v>4</v>
      </c>
      <c r="AB40" s="65">
        <v>11756.0125284157</v>
      </c>
      <c r="AC40" s="68">
        <v>5</v>
      </c>
      <c r="AD40" s="65">
        <v>-8.88</v>
      </c>
      <c r="AE40" s="68">
        <v>6</v>
      </c>
      <c r="AF40" s="65">
        <v>7513.55955179032</v>
      </c>
      <c r="AG40" s="68">
        <v>3</v>
      </c>
      <c r="AH40" s="65">
        <v>14.14</v>
      </c>
      <c r="AI40" s="68">
        <v>2</v>
      </c>
      <c r="AJ40" s="68">
        <v>153455.55201888</v>
      </c>
      <c r="AK40" s="68">
        <v>10667</v>
      </c>
      <c r="AL40" s="68">
        <v>142211.405920499</v>
      </c>
      <c r="AM40" s="68">
        <v>138</v>
      </c>
      <c r="AN40" s="91">
        <v>4791.72748934055</v>
      </c>
      <c r="AO40" s="68"/>
      <c r="AP40" s="91">
        <v>333.082488423143</v>
      </c>
      <c r="AQ40" s="68">
        <v>7</v>
      </c>
      <c r="AR40" s="91">
        <v>4440.6233210981</v>
      </c>
      <c r="AS40" s="68">
        <v>5</v>
      </c>
      <c r="AT40" s="91">
        <v>4.30912003397335</v>
      </c>
      <c r="AU40" s="68">
        <v>7</v>
      </c>
      <c r="AV40" s="91">
        <v>-8.24472760842102</v>
      </c>
      <c r="AW40" s="68">
        <v>5</v>
      </c>
      <c r="AX40" s="91">
        <v>-36.8031281474021</v>
      </c>
      <c r="AY40" s="68">
        <v>7</v>
      </c>
      <c r="AZ40" s="91">
        <v>8.86064344495854</v>
      </c>
      <c r="BA40" s="68">
        <v>5</v>
      </c>
      <c r="BB40" s="91">
        <v>-74.585635359116</v>
      </c>
      <c r="BC40" s="68">
        <v>7</v>
      </c>
      <c r="BD40" s="99"/>
      <c r="BG40" s="54" t="s">
        <v>796</v>
      </c>
      <c r="BH40" s="101">
        <f>SUMPRODUCT(B109:B115,T109:T115)/SUM(T109:T115)</f>
        <v>7468.5438919247</v>
      </c>
      <c r="BI40" s="101">
        <f>SUMPRODUCT(F109:F115,U109:U115)/SUM(U109:U115)</f>
        <v>11323.8199361203</v>
      </c>
      <c r="BJ40" s="101">
        <f>SUMPRODUCT(J109:J115,V109:V115)/SUM(V109:V115)</f>
        <v>5012.68705081256</v>
      </c>
    </row>
    <row r="41" s="54" customFormat="1" ht="27" customHeight="1" spans="1:56">
      <c r="A41" s="68" t="s">
        <v>645</v>
      </c>
      <c r="B41" s="65">
        <v>13105.0563871996</v>
      </c>
      <c r="C41" s="68">
        <v>2</v>
      </c>
      <c r="D41" s="65">
        <v>7.40867957045283</v>
      </c>
      <c r="E41" s="68">
        <v>6</v>
      </c>
      <c r="F41" s="65">
        <v>13690.16896</v>
      </c>
      <c r="G41" s="68">
        <v>5</v>
      </c>
      <c r="H41" s="65">
        <v>7.2</v>
      </c>
      <c r="I41" s="68">
        <v>5</v>
      </c>
      <c r="J41" s="65">
        <v>6503.69088</v>
      </c>
      <c r="K41" s="68">
        <v>2</v>
      </c>
      <c r="L41" s="65">
        <v>8</v>
      </c>
      <c r="M41" s="68">
        <v>7</v>
      </c>
      <c r="N41" s="65">
        <v>12201.1148815991</v>
      </c>
      <c r="O41" s="68">
        <v>2</v>
      </c>
      <c r="P41" s="65">
        <v>12770.68</v>
      </c>
      <c r="Q41" s="68">
        <v>4</v>
      </c>
      <c r="R41" s="65">
        <v>6021.936</v>
      </c>
      <c r="S41" s="68">
        <v>2</v>
      </c>
      <c r="T41" s="79">
        <v>173567.373580785</v>
      </c>
      <c r="U41" s="79">
        <v>159435.770954363</v>
      </c>
      <c r="V41" s="79">
        <v>14131.6026264226</v>
      </c>
      <c r="W41" s="79">
        <v>175993</v>
      </c>
      <c r="X41" s="79">
        <v>160326</v>
      </c>
      <c r="Y41" s="68">
        <v>15667</v>
      </c>
      <c r="Z41" s="65">
        <v>13116.787021829</v>
      </c>
      <c r="AA41" s="68">
        <v>2</v>
      </c>
      <c r="AB41" s="65">
        <v>13790.7984950563</v>
      </c>
      <c r="AC41" s="68">
        <v>3</v>
      </c>
      <c r="AD41" s="65">
        <v>12.57</v>
      </c>
      <c r="AE41" s="68">
        <v>1</v>
      </c>
      <c r="AF41" s="65">
        <v>6874.55438396492</v>
      </c>
      <c r="AG41" s="68">
        <v>6</v>
      </c>
      <c r="AH41" s="65">
        <v>-0.33</v>
      </c>
      <c r="AI41" s="68">
        <v>5</v>
      </c>
      <c r="AJ41" s="68">
        <v>101364.676209848</v>
      </c>
      <c r="AK41" s="68">
        <v>8215</v>
      </c>
      <c r="AL41" s="68">
        <v>60383.703309737</v>
      </c>
      <c r="AM41" s="68">
        <v>128</v>
      </c>
      <c r="AN41" s="91">
        <v>5759.58567726263</v>
      </c>
      <c r="AO41" s="68"/>
      <c r="AP41" s="91">
        <v>466.779928747166</v>
      </c>
      <c r="AQ41" s="68">
        <v>6</v>
      </c>
      <c r="AR41" s="91">
        <v>3431.02869487633</v>
      </c>
      <c r="AS41" s="68">
        <v>6</v>
      </c>
      <c r="AT41" s="91">
        <v>7.27301654043058</v>
      </c>
      <c r="AU41" s="68">
        <v>6</v>
      </c>
      <c r="AV41" s="91">
        <v>-4.8671089557517</v>
      </c>
      <c r="AW41" s="68">
        <v>2</v>
      </c>
      <c r="AX41" s="91">
        <v>-16.4717844433147</v>
      </c>
      <c r="AY41" s="68">
        <v>6</v>
      </c>
      <c r="AZ41" s="91">
        <v>9.67785911887944</v>
      </c>
      <c r="BA41" s="68">
        <v>4</v>
      </c>
      <c r="BB41" s="91">
        <v>-61.9047619047619</v>
      </c>
      <c r="BC41" s="68">
        <v>6</v>
      </c>
      <c r="BD41" s="99"/>
    </row>
    <row r="42" s="54" customFormat="1" ht="27" customHeight="1" spans="1:56">
      <c r="A42" s="68" t="s">
        <v>646</v>
      </c>
      <c r="B42" s="65">
        <v>9447.42934784297</v>
      </c>
      <c r="C42" s="68">
        <v>5</v>
      </c>
      <c r="D42" s="65">
        <v>8.48146319257334</v>
      </c>
      <c r="E42" s="68">
        <v>3</v>
      </c>
      <c r="F42" s="65">
        <v>13494.83148</v>
      </c>
      <c r="G42" s="68">
        <v>6</v>
      </c>
      <c r="H42" s="65">
        <v>6.8</v>
      </c>
      <c r="I42" s="68">
        <v>6</v>
      </c>
      <c r="J42" s="65">
        <v>5941.312965</v>
      </c>
      <c r="K42" s="68">
        <v>6</v>
      </c>
      <c r="L42" s="65">
        <v>9.26</v>
      </c>
      <c r="M42" s="68">
        <v>2</v>
      </c>
      <c r="N42" s="65">
        <v>8708.79601897713</v>
      </c>
      <c r="O42" s="68">
        <v>5</v>
      </c>
      <c r="P42" s="65">
        <v>12635.61</v>
      </c>
      <c r="Q42" s="68">
        <v>6</v>
      </c>
      <c r="R42" s="65">
        <v>5437.775</v>
      </c>
      <c r="S42" s="68">
        <v>6</v>
      </c>
      <c r="T42" s="79">
        <v>373001.89081338</v>
      </c>
      <c r="U42" s="79">
        <v>173136.272535131</v>
      </c>
      <c r="V42" s="79">
        <v>199865.61827825</v>
      </c>
      <c r="W42" s="79">
        <v>395684</v>
      </c>
      <c r="X42" s="79">
        <v>174103</v>
      </c>
      <c r="Y42" s="68">
        <v>221581</v>
      </c>
      <c r="Z42" s="65">
        <v>12345.5108675453</v>
      </c>
      <c r="AA42" s="68">
        <v>3</v>
      </c>
      <c r="AB42" s="65">
        <v>11556.9640865332</v>
      </c>
      <c r="AC42" s="68">
        <v>6</v>
      </c>
      <c r="AD42" s="65">
        <v>-9.26</v>
      </c>
      <c r="AE42" s="68">
        <v>7</v>
      </c>
      <c r="AF42" s="65">
        <v>13026.9241695885</v>
      </c>
      <c r="AG42" s="68">
        <v>1</v>
      </c>
      <c r="AH42" s="65">
        <v>76.93</v>
      </c>
      <c r="AI42" s="68">
        <v>1</v>
      </c>
      <c r="AJ42" s="68">
        <v>301605.704773972</v>
      </c>
      <c r="AK42" s="68">
        <v>25382</v>
      </c>
      <c r="AL42" s="68">
        <v>117709.271449004</v>
      </c>
      <c r="AM42" s="68">
        <v>1088</v>
      </c>
      <c r="AN42" s="91">
        <v>7622.38818789671</v>
      </c>
      <c r="AO42" s="68"/>
      <c r="AP42" s="91">
        <v>641.471477239413</v>
      </c>
      <c r="AQ42" s="68">
        <v>5</v>
      </c>
      <c r="AR42" s="91">
        <v>2974.83020412765</v>
      </c>
      <c r="AS42" s="68">
        <v>7</v>
      </c>
      <c r="AT42" s="91">
        <v>27.4966892773021</v>
      </c>
      <c r="AU42" s="68">
        <v>4</v>
      </c>
      <c r="AV42" s="91">
        <v>-6.42267059955843</v>
      </c>
      <c r="AW42" s="68">
        <v>4</v>
      </c>
      <c r="AX42" s="91">
        <v>-15.1699475284917</v>
      </c>
      <c r="AY42" s="68">
        <v>5</v>
      </c>
      <c r="AZ42" s="91">
        <v>8.70205461685475</v>
      </c>
      <c r="BA42" s="68">
        <v>6</v>
      </c>
      <c r="BB42" s="91">
        <v>-16.5003837298542</v>
      </c>
      <c r="BC42" s="68">
        <v>4</v>
      </c>
      <c r="BD42" s="99"/>
    </row>
    <row r="43" s="54" customFormat="1" ht="27" customHeight="1" spans="1:56">
      <c r="A43" s="68" t="s">
        <v>647</v>
      </c>
      <c r="B43" s="65">
        <v>8718.61652210832</v>
      </c>
      <c r="C43" s="68">
        <v>6</v>
      </c>
      <c r="D43" s="65">
        <v>9.62666533142931</v>
      </c>
      <c r="E43" s="68">
        <v>1</v>
      </c>
      <c r="F43" s="65">
        <v>13812.9831</v>
      </c>
      <c r="G43" s="68">
        <v>3</v>
      </c>
      <c r="H43" s="65">
        <v>8.5</v>
      </c>
      <c r="I43" s="68">
        <v>1</v>
      </c>
      <c r="J43" s="65">
        <v>5977.2252456</v>
      </c>
      <c r="K43" s="68">
        <v>5</v>
      </c>
      <c r="L43" s="65">
        <v>9.06</v>
      </c>
      <c r="M43" s="68">
        <v>3</v>
      </c>
      <c r="N43" s="65">
        <v>7953.00714087191</v>
      </c>
      <c r="O43" s="68">
        <v>6</v>
      </c>
      <c r="P43" s="65">
        <v>12730.86</v>
      </c>
      <c r="Q43" s="68">
        <v>5</v>
      </c>
      <c r="R43" s="65">
        <v>5480.676</v>
      </c>
      <c r="S43" s="68">
        <v>5</v>
      </c>
      <c r="T43" s="79">
        <v>526122.01676127</v>
      </c>
      <c r="U43" s="79">
        <v>184067.238157241</v>
      </c>
      <c r="V43" s="79">
        <v>342054.77860403</v>
      </c>
      <c r="W43" s="79">
        <v>564314</v>
      </c>
      <c r="X43" s="79">
        <v>185095</v>
      </c>
      <c r="Y43" s="68">
        <v>379219</v>
      </c>
      <c r="Z43" s="65">
        <v>9188.09548475036</v>
      </c>
      <c r="AA43" s="68">
        <v>6</v>
      </c>
      <c r="AB43" s="65">
        <v>13081.3084266067</v>
      </c>
      <c r="AC43" s="68">
        <v>4</v>
      </c>
      <c r="AD43" s="65">
        <v>4.24</v>
      </c>
      <c r="AE43" s="68">
        <v>2</v>
      </c>
      <c r="AF43" s="65">
        <v>7467.75949625127</v>
      </c>
      <c r="AG43" s="68">
        <v>4</v>
      </c>
      <c r="AH43" s="65">
        <v>11.68</v>
      </c>
      <c r="AI43" s="68">
        <v>3</v>
      </c>
      <c r="AJ43" s="68">
        <v>412273.839885336</v>
      </c>
      <c r="AK43" s="68">
        <v>149369</v>
      </c>
      <c r="AL43" s="68">
        <v>287137.206175848</v>
      </c>
      <c r="AM43" s="68">
        <v>1950</v>
      </c>
      <c r="AN43" s="91">
        <v>7305.75246911004</v>
      </c>
      <c r="AO43" s="68"/>
      <c r="AP43" s="91">
        <v>2646.91288892354</v>
      </c>
      <c r="AQ43" s="68">
        <v>1</v>
      </c>
      <c r="AR43" s="91">
        <v>5088.25239451526</v>
      </c>
      <c r="AS43" s="68">
        <v>4</v>
      </c>
      <c r="AT43" s="91">
        <v>34.5552298897422</v>
      </c>
      <c r="AU43" s="68">
        <v>2</v>
      </c>
      <c r="AV43" s="91">
        <v>-5.10642897892163</v>
      </c>
      <c r="AW43" s="68">
        <v>3</v>
      </c>
      <c r="AX43" s="91">
        <v>0.290728903690176</v>
      </c>
      <c r="AY43" s="68">
        <v>2</v>
      </c>
      <c r="AZ43" s="91">
        <v>11.9777755944359</v>
      </c>
      <c r="BA43" s="68">
        <v>1</v>
      </c>
      <c r="BB43" s="91">
        <v>31.0483870967742</v>
      </c>
      <c r="BC43" s="68">
        <v>1</v>
      </c>
      <c r="BD43" s="99"/>
    </row>
    <row r="44" s="54" customFormat="1" ht="27" customHeight="1" spans="1:56">
      <c r="A44" s="68" t="s">
        <v>649</v>
      </c>
      <c r="B44" s="65">
        <v>6547.41881286722</v>
      </c>
      <c r="C44" s="68">
        <v>6</v>
      </c>
      <c r="D44" s="65">
        <v>9.39122140718516</v>
      </c>
      <c r="E44" s="68">
        <v>4</v>
      </c>
      <c r="F44" s="65">
        <v>9784.02986256512</v>
      </c>
      <c r="G44" s="68">
        <v>8</v>
      </c>
      <c r="H44" s="65">
        <v>8</v>
      </c>
      <c r="I44" s="68">
        <v>4</v>
      </c>
      <c r="J44" s="65">
        <v>4586.62369340603</v>
      </c>
      <c r="K44" s="68">
        <v>6</v>
      </c>
      <c r="L44" s="65">
        <v>9.9</v>
      </c>
      <c r="M44" s="68">
        <v>6</v>
      </c>
      <c r="N44" s="65">
        <v>5985.32380262569</v>
      </c>
      <c r="O44" s="68">
        <v>6</v>
      </c>
      <c r="P44" s="65">
        <v>9059.28690978251</v>
      </c>
      <c r="Q44" s="68">
        <v>8</v>
      </c>
      <c r="R44" s="65">
        <v>4173.45195032396</v>
      </c>
      <c r="S44" s="68">
        <v>6</v>
      </c>
      <c r="T44" s="79">
        <v>999350.137381386</v>
      </c>
      <c r="U44" s="79">
        <v>377018.999138051</v>
      </c>
      <c r="V44" s="79">
        <v>622331.138243334</v>
      </c>
      <c r="W44" s="79"/>
      <c r="X44" s="79"/>
      <c r="Y44" s="68"/>
      <c r="Z44" s="65"/>
      <c r="AA44" s="68"/>
      <c r="AB44" s="65"/>
      <c r="AC44" s="68"/>
      <c r="AD44" s="65"/>
      <c r="AE44" s="68"/>
      <c r="AF44" s="65"/>
      <c r="AG44" s="68"/>
      <c r="AH44" s="65"/>
      <c r="AI44" s="68"/>
      <c r="AJ44" s="68"/>
      <c r="AK44" s="68"/>
      <c r="AL44" s="68"/>
      <c r="AM44" s="68"/>
      <c r="AN44" s="91"/>
      <c r="AO44" s="68"/>
      <c r="AP44" s="91"/>
      <c r="AQ44" s="68"/>
      <c r="AR44" s="91"/>
      <c r="AS44" s="68"/>
      <c r="AT44" s="91"/>
      <c r="AU44" s="68"/>
      <c r="AV44" s="91"/>
      <c r="AW44" s="68"/>
      <c r="AX44" s="91"/>
      <c r="AY44" s="68"/>
      <c r="AZ44" s="91"/>
      <c r="BA44" s="68"/>
      <c r="BB44" s="91"/>
      <c r="BC44" s="68"/>
      <c r="BD44" s="99"/>
    </row>
    <row r="45" s="54" customFormat="1" ht="27" customHeight="1" spans="1:56">
      <c r="A45" s="68" t="s">
        <v>648</v>
      </c>
      <c r="B45" s="65">
        <v>8113.25657485562</v>
      </c>
      <c r="C45" s="68">
        <v>7</v>
      </c>
      <c r="D45" s="65">
        <v>8.74827755110526</v>
      </c>
      <c r="E45" s="68">
        <v>2</v>
      </c>
      <c r="F45" s="65">
        <v>10508.53206</v>
      </c>
      <c r="G45" s="68">
        <v>7</v>
      </c>
      <c r="H45" s="65">
        <v>7.9</v>
      </c>
      <c r="I45" s="68">
        <v>3</v>
      </c>
      <c r="J45" s="65">
        <v>5646.16206</v>
      </c>
      <c r="K45" s="68">
        <v>7</v>
      </c>
      <c r="L45" s="65">
        <v>8.5</v>
      </c>
      <c r="M45" s="68">
        <v>5</v>
      </c>
      <c r="N45" s="65">
        <v>7460.58398124317</v>
      </c>
      <c r="O45" s="68">
        <v>7</v>
      </c>
      <c r="P45" s="65">
        <v>9739.14</v>
      </c>
      <c r="Q45" s="68">
        <v>7</v>
      </c>
      <c r="R45" s="65">
        <v>5203.836</v>
      </c>
      <c r="S45" s="68">
        <v>7</v>
      </c>
      <c r="T45" s="79">
        <v>97274.0616280722</v>
      </c>
      <c r="U45" s="79">
        <v>49355.4180122748</v>
      </c>
      <c r="V45" s="79">
        <v>47918.6436157974</v>
      </c>
      <c r="W45" s="79">
        <v>102756</v>
      </c>
      <c r="X45" s="79">
        <v>49631</v>
      </c>
      <c r="Y45" s="68">
        <v>53125</v>
      </c>
      <c r="Z45" s="65">
        <v>7450.83109844691</v>
      </c>
      <c r="AA45" s="68">
        <v>7</v>
      </c>
      <c r="AB45" s="65">
        <v>8228.59991103427</v>
      </c>
      <c r="AC45" s="68">
        <v>7</v>
      </c>
      <c r="AD45" s="65">
        <v>-4.78</v>
      </c>
      <c r="AE45" s="68">
        <v>4</v>
      </c>
      <c r="AF45" s="65">
        <v>7240.66000687104</v>
      </c>
      <c r="AG45" s="68">
        <v>5</v>
      </c>
      <c r="AH45" s="65">
        <v>-25.11</v>
      </c>
      <c r="AI45" s="68">
        <v>7</v>
      </c>
      <c r="AJ45" s="68">
        <v>50578.2375341249</v>
      </c>
      <c r="AK45" s="68">
        <v>8683</v>
      </c>
      <c r="AL45" s="68">
        <v>54869.986671948</v>
      </c>
      <c r="AM45" s="68">
        <v>285</v>
      </c>
      <c r="AN45" s="91">
        <v>4922.16878178646</v>
      </c>
      <c r="AO45" s="68"/>
      <c r="AP45" s="91">
        <v>845.011483514345</v>
      </c>
      <c r="AQ45" s="68">
        <v>4</v>
      </c>
      <c r="AR45" s="91">
        <v>5339.83287320916</v>
      </c>
      <c r="AS45" s="68">
        <v>3</v>
      </c>
      <c r="AT45" s="91">
        <v>27.7356066799019</v>
      </c>
      <c r="AU45" s="68">
        <v>3</v>
      </c>
      <c r="AV45" s="91">
        <v>-12.2094342953511</v>
      </c>
      <c r="AW45" s="68">
        <v>6</v>
      </c>
      <c r="AX45" s="91">
        <v>3.4675881792183</v>
      </c>
      <c r="AY45" s="68">
        <v>1</v>
      </c>
      <c r="AZ45" s="91">
        <v>11.7892765100931</v>
      </c>
      <c r="BA45" s="68">
        <v>2</v>
      </c>
      <c r="BB45" s="91">
        <v>-43.2270916334661</v>
      </c>
      <c r="BC45" s="68">
        <v>5</v>
      </c>
      <c r="BD45" s="99"/>
    </row>
    <row r="46" s="53" customFormat="1" ht="27" hidden="1" customHeight="1" spans="1:56">
      <c r="A46" s="64" t="s">
        <v>797</v>
      </c>
      <c r="B46" s="75">
        <v>13871.0723375185</v>
      </c>
      <c r="C46" s="64"/>
      <c r="D46" s="75">
        <v>8.92086641160938</v>
      </c>
      <c r="E46" s="64"/>
      <c r="F46" s="75">
        <v>17688.0048</v>
      </c>
      <c r="G46" s="64"/>
      <c r="H46" s="75">
        <v>7.88</v>
      </c>
      <c r="I46" s="64"/>
      <c r="J46" s="75">
        <v>7853.936</v>
      </c>
      <c r="K46" s="64"/>
      <c r="L46" s="75">
        <v>9.6</v>
      </c>
      <c r="M46" s="64"/>
      <c r="N46" s="75">
        <v>12735</v>
      </c>
      <c r="O46" s="64"/>
      <c r="P46" s="75">
        <v>16396</v>
      </c>
      <c r="Q46" s="64"/>
      <c r="R46" s="75">
        <v>7166</v>
      </c>
      <c r="S46" s="64"/>
      <c r="T46" s="80">
        <v>2113472.64412445</v>
      </c>
      <c r="U46" s="80">
        <v>1293162.91190808</v>
      </c>
      <c r="V46" s="80">
        <v>820309.732216365</v>
      </c>
      <c r="W46" s="80">
        <v>2202899</v>
      </c>
      <c r="X46" s="80">
        <v>1271608</v>
      </c>
      <c r="Y46" s="64">
        <v>931291</v>
      </c>
      <c r="Z46" s="75">
        <v>13154.2350447649</v>
      </c>
      <c r="AA46" s="64"/>
      <c r="AB46" s="75">
        <v>18375.6133781745</v>
      </c>
      <c r="AC46" s="64"/>
      <c r="AD46" s="75">
        <v>0.10067435910909</v>
      </c>
      <c r="AE46" s="64"/>
      <c r="AF46" s="75">
        <v>8832.89119421312</v>
      </c>
      <c r="AG46" s="64"/>
      <c r="AH46" s="75">
        <v>0.0918687706207779</v>
      </c>
      <c r="AI46" s="64"/>
      <c r="AJ46" s="64">
        <v>898900</v>
      </c>
      <c r="AK46" s="64">
        <v>909300</v>
      </c>
      <c r="AL46" s="64">
        <v>626400</v>
      </c>
      <c r="AM46" s="64"/>
      <c r="AN46" s="92">
        <v>4080.53206252307</v>
      </c>
      <c r="AO46" s="64"/>
      <c r="AP46" s="92">
        <v>4127.74257921039</v>
      </c>
      <c r="AQ46" s="64"/>
      <c r="AR46" s="92">
        <v>2843.52573585988</v>
      </c>
      <c r="AS46" s="64"/>
      <c r="AT46" s="92">
        <v>0</v>
      </c>
      <c r="AU46" s="64"/>
      <c r="AV46" s="92">
        <v>9</v>
      </c>
      <c r="AW46" s="64"/>
      <c r="AX46" s="92">
        <v>4.1</v>
      </c>
      <c r="AY46" s="64"/>
      <c r="AZ46" s="92">
        <v>12.9</v>
      </c>
      <c r="BA46" s="64"/>
      <c r="BB46" s="64"/>
      <c r="BC46" s="64"/>
      <c r="BD46" s="98"/>
    </row>
    <row r="47" s="54" customFormat="1" ht="27" hidden="1" customHeight="1" spans="1:56">
      <c r="A47" s="68" t="s">
        <v>714</v>
      </c>
      <c r="B47" s="65">
        <v>20548.0680353355</v>
      </c>
      <c r="C47" s="68">
        <v>2</v>
      </c>
      <c r="D47" s="65">
        <v>5.20168807825181</v>
      </c>
      <c r="E47" s="68">
        <v>4</v>
      </c>
      <c r="F47" s="65">
        <v>21245.3459506137</v>
      </c>
      <c r="G47" s="68">
        <v>2</v>
      </c>
      <c r="H47" s="65">
        <v>8.74</v>
      </c>
      <c r="I47" s="68">
        <v>4</v>
      </c>
      <c r="J47" s="65">
        <v>12849.308</v>
      </c>
      <c r="K47" s="68">
        <v>2</v>
      </c>
      <c r="L47" s="65">
        <v>9.3</v>
      </c>
      <c r="M47" s="68">
        <v>5</v>
      </c>
      <c r="N47" s="65">
        <v>19532.070645151</v>
      </c>
      <c r="O47" s="68">
        <v>2</v>
      </c>
      <c r="P47" s="65">
        <v>19537.7468738401</v>
      </c>
      <c r="Q47" s="68">
        <v>2</v>
      </c>
      <c r="R47" s="65">
        <v>11756</v>
      </c>
      <c r="S47" s="68">
        <v>2</v>
      </c>
      <c r="T47" s="79">
        <v>433614.401496854</v>
      </c>
      <c r="U47" s="79">
        <v>397603.398725216</v>
      </c>
      <c r="V47" s="79">
        <v>36011.0027716381</v>
      </c>
      <c r="W47" s="79">
        <v>431859</v>
      </c>
      <c r="X47" s="79">
        <v>390976</v>
      </c>
      <c r="Y47" s="68">
        <v>40883</v>
      </c>
      <c r="Z47" s="65">
        <v>20795.1755899452</v>
      </c>
      <c r="AA47" s="68">
        <v>2</v>
      </c>
      <c r="AB47" s="65">
        <v>21532.1637561993</v>
      </c>
      <c r="AC47" s="68">
        <v>2</v>
      </c>
      <c r="AD47" s="65">
        <v>10.2037027262972</v>
      </c>
      <c r="AE47" s="68">
        <v>3</v>
      </c>
      <c r="AF47" s="65">
        <v>12759.5437305439</v>
      </c>
      <c r="AG47" s="68">
        <v>2</v>
      </c>
      <c r="AH47" s="65">
        <v>7.45846839477016</v>
      </c>
      <c r="AI47" s="68">
        <v>5</v>
      </c>
      <c r="AJ47" s="68">
        <v>60100</v>
      </c>
      <c r="AK47" s="68">
        <v>106000</v>
      </c>
      <c r="AL47" s="68">
        <v>242400</v>
      </c>
      <c r="AM47" s="68"/>
      <c r="AN47" s="91">
        <v>1391.65792538768</v>
      </c>
      <c r="AO47" s="68">
        <v>6</v>
      </c>
      <c r="AP47" s="91">
        <v>2454.5048268069</v>
      </c>
      <c r="AQ47" s="68">
        <v>3</v>
      </c>
      <c r="AR47" s="91">
        <v>5612.94311337728</v>
      </c>
      <c r="AS47" s="68">
        <v>2</v>
      </c>
      <c r="AT47" s="91">
        <v>0</v>
      </c>
      <c r="AU47" s="68"/>
      <c r="AV47" s="91">
        <v>8.79580692184005</v>
      </c>
      <c r="AW47" s="68">
        <v>3</v>
      </c>
      <c r="AX47" s="91">
        <v>-2.8</v>
      </c>
      <c r="AY47" s="68">
        <v>4</v>
      </c>
      <c r="AZ47" s="91">
        <v>-0.3</v>
      </c>
      <c r="BA47" s="68">
        <v>6</v>
      </c>
      <c r="BB47" s="68"/>
      <c r="BC47" s="68"/>
      <c r="BD47" s="99"/>
    </row>
    <row r="48" s="54" customFormat="1" ht="27" hidden="1" customHeight="1" spans="1:56">
      <c r="A48" s="68" t="s">
        <v>715</v>
      </c>
      <c r="B48" s="65">
        <v>22295.6956238984</v>
      </c>
      <c r="C48" s="68">
        <v>1</v>
      </c>
      <c r="D48" s="65">
        <v>4.96353657123021</v>
      </c>
      <c r="E48" s="68">
        <v>5</v>
      </c>
      <c r="F48" s="65">
        <v>23595.4536</v>
      </c>
      <c r="G48" s="68">
        <v>1</v>
      </c>
      <c r="H48" s="65">
        <v>7.86</v>
      </c>
      <c r="I48" s="68">
        <v>5</v>
      </c>
      <c r="J48" s="65">
        <v>12939.108</v>
      </c>
      <c r="K48" s="68">
        <v>1</v>
      </c>
      <c r="L48" s="65">
        <v>9.2</v>
      </c>
      <c r="M48" s="68">
        <v>6</v>
      </c>
      <c r="N48" s="65">
        <v>21241.3723395916</v>
      </c>
      <c r="O48" s="68">
        <v>1</v>
      </c>
      <c r="P48" s="65">
        <v>21876</v>
      </c>
      <c r="Q48" s="68">
        <v>1</v>
      </c>
      <c r="R48" s="65">
        <v>11849</v>
      </c>
      <c r="S48" s="68">
        <v>1</v>
      </c>
      <c r="T48" s="79">
        <v>309095.142236647</v>
      </c>
      <c r="U48" s="79">
        <v>271394.706123131</v>
      </c>
      <c r="V48" s="79">
        <v>37700.4361135162</v>
      </c>
      <c r="W48" s="79">
        <v>309672</v>
      </c>
      <c r="X48" s="79">
        <v>266871</v>
      </c>
      <c r="Y48" s="68">
        <v>42801</v>
      </c>
      <c r="Z48" s="65">
        <v>22501.4571654811</v>
      </c>
      <c r="AA48" s="68">
        <v>1</v>
      </c>
      <c r="AB48" s="65">
        <v>24006.8353992714</v>
      </c>
      <c r="AC48" s="68">
        <v>1</v>
      </c>
      <c r="AD48" s="65">
        <v>9.8689834793541</v>
      </c>
      <c r="AE48" s="68">
        <v>4</v>
      </c>
      <c r="AF48" s="65">
        <v>14508.7183024122</v>
      </c>
      <c r="AG48" s="68">
        <v>1</v>
      </c>
      <c r="AH48" s="65">
        <v>-48.6773483341038</v>
      </c>
      <c r="AI48" s="68">
        <v>6</v>
      </c>
      <c r="AJ48" s="68">
        <v>51500</v>
      </c>
      <c r="AK48" s="68">
        <v>120900</v>
      </c>
      <c r="AL48" s="68">
        <v>216400</v>
      </c>
      <c r="AM48" s="68"/>
      <c r="AN48" s="91">
        <v>1663.04993670723</v>
      </c>
      <c r="AO48" s="68">
        <v>4</v>
      </c>
      <c r="AP48" s="91">
        <v>3904.13082228939</v>
      </c>
      <c r="AQ48" s="68">
        <v>1</v>
      </c>
      <c r="AR48" s="91">
        <v>6988.03895734842</v>
      </c>
      <c r="AS48" s="68">
        <v>1</v>
      </c>
      <c r="AT48" s="91">
        <v>0</v>
      </c>
      <c r="AU48" s="68"/>
      <c r="AV48" s="91">
        <v>22.0556118888945</v>
      </c>
      <c r="AW48" s="68">
        <v>1</v>
      </c>
      <c r="AX48" s="91">
        <v>-2.9</v>
      </c>
      <c r="AY48" s="68">
        <v>5</v>
      </c>
      <c r="AZ48" s="91">
        <v>24.4</v>
      </c>
      <c r="BA48" s="68">
        <v>2</v>
      </c>
      <c r="BB48" s="68"/>
      <c r="BC48" s="68"/>
      <c r="BD48" s="99"/>
    </row>
    <row r="49" s="54" customFormat="1" ht="27" hidden="1" customHeight="1" spans="1:56">
      <c r="A49" s="68" t="s">
        <v>716</v>
      </c>
      <c r="B49" s="65">
        <v>11597.6228593869</v>
      </c>
      <c r="C49" s="68">
        <v>3</v>
      </c>
      <c r="D49" s="65">
        <v>3.42113489608782</v>
      </c>
      <c r="E49" s="68">
        <v>6</v>
      </c>
      <c r="F49" s="65">
        <v>15793.061854513</v>
      </c>
      <c r="G49" s="68">
        <v>3</v>
      </c>
      <c r="H49" s="65">
        <v>-5.75</v>
      </c>
      <c r="I49" s="68">
        <v>6</v>
      </c>
      <c r="J49" s="65">
        <v>8601.194</v>
      </c>
      <c r="K49" s="68">
        <v>3</v>
      </c>
      <c r="L49" s="65">
        <v>10.3</v>
      </c>
      <c r="M49" s="68">
        <v>1</v>
      </c>
      <c r="N49" s="65">
        <v>11213.9775598475</v>
      </c>
      <c r="O49" s="68">
        <v>3</v>
      </c>
      <c r="P49" s="65">
        <v>16756.5643018705</v>
      </c>
      <c r="Q49" s="68">
        <v>3</v>
      </c>
      <c r="R49" s="65">
        <v>7798</v>
      </c>
      <c r="S49" s="68">
        <v>4</v>
      </c>
      <c r="T49" s="79">
        <v>158480.718276907</v>
      </c>
      <c r="U49" s="79">
        <v>66029.6055917231</v>
      </c>
      <c r="V49" s="79">
        <v>92451.1126851838</v>
      </c>
      <c r="W49" s="79">
        <v>169888</v>
      </c>
      <c r="X49" s="79">
        <v>64929</v>
      </c>
      <c r="Y49" s="68">
        <v>104959</v>
      </c>
      <c r="Z49" s="65">
        <v>12467.3461546995</v>
      </c>
      <c r="AA49" s="68">
        <v>3</v>
      </c>
      <c r="AB49" s="65">
        <v>14452.9648842453</v>
      </c>
      <c r="AC49" s="68">
        <v>4</v>
      </c>
      <c r="AD49" s="65">
        <v>-13.8146844313063</v>
      </c>
      <c r="AE49" s="68">
        <v>6</v>
      </c>
      <c r="AF49" s="65">
        <v>12319.1210648248</v>
      </c>
      <c r="AG49" s="68">
        <v>3</v>
      </c>
      <c r="AH49" s="65">
        <v>44.4680963263002</v>
      </c>
      <c r="AI49" s="68">
        <v>1</v>
      </c>
      <c r="AJ49" s="68">
        <v>45500</v>
      </c>
      <c r="AK49" s="68">
        <v>25400</v>
      </c>
      <c r="AL49" s="68">
        <v>9700</v>
      </c>
      <c r="AM49" s="68"/>
      <c r="AN49" s="91">
        <v>2678.23507251837</v>
      </c>
      <c r="AO49" s="68">
        <v>2</v>
      </c>
      <c r="AP49" s="91">
        <v>1495.1026558674</v>
      </c>
      <c r="AQ49" s="68">
        <v>6</v>
      </c>
      <c r="AR49" s="91">
        <v>570.964400075344</v>
      </c>
      <c r="AS49" s="68">
        <v>6</v>
      </c>
      <c r="AT49" s="91">
        <v>0</v>
      </c>
      <c r="AU49" s="68"/>
      <c r="AV49" s="91">
        <v>8.73722858989719</v>
      </c>
      <c r="AW49" s="68">
        <v>4</v>
      </c>
      <c r="AX49" s="91">
        <v>-2.7</v>
      </c>
      <c r="AY49" s="68">
        <v>2</v>
      </c>
      <c r="AZ49" s="91">
        <v>18.5</v>
      </c>
      <c r="BA49" s="68">
        <v>4</v>
      </c>
      <c r="BB49" s="68"/>
      <c r="BC49" s="68"/>
      <c r="BD49" s="99"/>
    </row>
    <row r="50" s="54" customFormat="1" ht="27" hidden="1" customHeight="1" spans="1:56">
      <c r="A50" s="68" t="s">
        <v>717</v>
      </c>
      <c r="B50" s="65">
        <v>11182.7556349745</v>
      </c>
      <c r="C50" s="68">
        <v>4</v>
      </c>
      <c r="D50" s="65">
        <v>11.0268583933599</v>
      </c>
      <c r="E50" s="68">
        <v>3</v>
      </c>
      <c r="F50" s="65">
        <v>13654.4362526768</v>
      </c>
      <c r="G50" s="68">
        <v>4</v>
      </c>
      <c r="H50" s="65">
        <v>9.25</v>
      </c>
      <c r="I50" s="68">
        <v>1</v>
      </c>
      <c r="J50" s="65">
        <v>8587.16</v>
      </c>
      <c r="K50" s="68">
        <v>4</v>
      </c>
      <c r="L50" s="65">
        <v>9.6</v>
      </c>
      <c r="M50" s="68">
        <v>3</v>
      </c>
      <c r="N50" s="65">
        <v>10072.1175009337</v>
      </c>
      <c r="O50" s="68">
        <v>4</v>
      </c>
      <c r="P50" s="65">
        <v>12498.3398193838</v>
      </c>
      <c r="Q50" s="68">
        <v>4</v>
      </c>
      <c r="R50" s="65">
        <v>7835</v>
      </c>
      <c r="S50" s="68">
        <v>3</v>
      </c>
      <c r="T50" s="79">
        <v>430168.220545519</v>
      </c>
      <c r="U50" s="79">
        <v>220343.770474892</v>
      </c>
      <c r="V50" s="79">
        <v>209824.450070627</v>
      </c>
      <c r="W50" s="79">
        <v>454883</v>
      </c>
      <c r="X50" s="79">
        <v>216671</v>
      </c>
      <c r="Y50" s="68">
        <v>238212</v>
      </c>
      <c r="Z50" s="65">
        <v>10896.6333698513</v>
      </c>
      <c r="AA50" s="68">
        <v>4</v>
      </c>
      <c r="AB50" s="65">
        <v>14644.5781741753</v>
      </c>
      <c r="AC50" s="68">
        <v>3</v>
      </c>
      <c r="AD50" s="65">
        <v>16.5029319722259</v>
      </c>
      <c r="AE50" s="68">
        <v>1</v>
      </c>
      <c r="AF50" s="65">
        <v>9444.93941503055</v>
      </c>
      <c r="AG50" s="68">
        <v>4</v>
      </c>
      <c r="AH50" s="65">
        <v>11.4916256838081</v>
      </c>
      <c r="AI50" s="68">
        <v>3</v>
      </c>
      <c r="AJ50" s="68">
        <v>175400</v>
      </c>
      <c r="AK50" s="68">
        <v>142600</v>
      </c>
      <c r="AL50" s="68">
        <v>73800</v>
      </c>
      <c r="AM50" s="68"/>
      <c r="AN50" s="91">
        <v>3855.93658149458</v>
      </c>
      <c r="AO50" s="68">
        <v>1</v>
      </c>
      <c r="AP50" s="91">
        <v>3134.87204402011</v>
      </c>
      <c r="AQ50" s="68">
        <v>2</v>
      </c>
      <c r="AR50" s="91">
        <v>1622.39520931756</v>
      </c>
      <c r="AS50" s="68">
        <v>3</v>
      </c>
      <c r="AT50" s="91">
        <v>0</v>
      </c>
      <c r="AU50" s="68"/>
      <c r="AV50" s="91">
        <v>-4.34632530591387</v>
      </c>
      <c r="AW50" s="68">
        <v>6</v>
      </c>
      <c r="AX50" s="91">
        <v>0.4</v>
      </c>
      <c r="AY50" s="68">
        <v>1</v>
      </c>
      <c r="AZ50" s="91">
        <v>18.1</v>
      </c>
      <c r="BA50" s="68">
        <v>5</v>
      </c>
      <c r="BB50" s="68"/>
      <c r="BC50" s="68"/>
      <c r="BD50" s="99"/>
    </row>
    <row r="51" s="54" customFormat="1" ht="27" hidden="1" customHeight="1" spans="1:56">
      <c r="A51" s="68" t="s">
        <v>718</v>
      </c>
      <c r="B51" s="65">
        <v>8775.3701146171</v>
      </c>
      <c r="C51" s="68">
        <v>6</v>
      </c>
      <c r="D51" s="65">
        <v>13.0267813900593</v>
      </c>
      <c r="E51" s="68">
        <v>1</v>
      </c>
      <c r="F51" s="65">
        <v>12708.8690194877</v>
      </c>
      <c r="G51" s="68">
        <v>5</v>
      </c>
      <c r="H51" s="65">
        <v>9.24</v>
      </c>
      <c r="I51" s="68">
        <v>2</v>
      </c>
      <c r="J51" s="65">
        <v>6500.11444958285</v>
      </c>
      <c r="K51" s="68">
        <v>6</v>
      </c>
      <c r="L51" s="65">
        <v>9.66</v>
      </c>
      <c r="M51" s="68">
        <v>2</v>
      </c>
      <c r="N51" s="65">
        <v>7763.97417204423</v>
      </c>
      <c r="O51" s="68">
        <v>6</v>
      </c>
      <c r="P51" s="65">
        <v>11633.896942043</v>
      </c>
      <c r="Q51" s="68">
        <v>5</v>
      </c>
      <c r="R51" s="65">
        <v>5927.51636839581</v>
      </c>
      <c r="S51" s="68">
        <v>6</v>
      </c>
      <c r="T51" s="79">
        <v>348679.489077503</v>
      </c>
      <c r="U51" s="79">
        <v>127776.830904268</v>
      </c>
      <c r="V51" s="79">
        <v>220902.658173235</v>
      </c>
      <c r="W51" s="79">
        <v>376436</v>
      </c>
      <c r="X51" s="79">
        <v>125647</v>
      </c>
      <c r="Y51" s="68">
        <v>250789</v>
      </c>
      <c r="Z51" s="65">
        <v>9241.21622279791</v>
      </c>
      <c r="AA51" s="68">
        <v>5</v>
      </c>
      <c r="AB51" s="65">
        <v>13818.1546953321</v>
      </c>
      <c r="AC51" s="68">
        <v>5</v>
      </c>
      <c r="AD51" s="65">
        <v>15</v>
      </c>
      <c r="AE51" s="68">
        <v>2</v>
      </c>
      <c r="AF51" s="65">
        <v>7245.53576668881</v>
      </c>
      <c r="AG51" s="68">
        <v>5</v>
      </c>
      <c r="AH51" s="65">
        <v>17</v>
      </c>
      <c r="AI51" s="68">
        <v>2</v>
      </c>
      <c r="AJ51" s="68">
        <v>63400</v>
      </c>
      <c r="AK51" s="68">
        <v>56800</v>
      </c>
      <c r="AL51" s="68">
        <v>43900</v>
      </c>
      <c r="AM51" s="68"/>
      <c r="AN51" s="91">
        <v>1684.21723745869</v>
      </c>
      <c r="AO51" s="68">
        <v>3</v>
      </c>
      <c r="AP51" s="91">
        <v>1508.8886291428</v>
      </c>
      <c r="AQ51" s="68">
        <v>5</v>
      </c>
      <c r="AR51" s="91">
        <v>1166.2008947072</v>
      </c>
      <c r="AS51" s="68">
        <v>4</v>
      </c>
      <c r="AT51" s="91">
        <v>0</v>
      </c>
      <c r="AU51" s="68"/>
      <c r="AV51" s="91">
        <v>20.11111618185</v>
      </c>
      <c r="AW51" s="68">
        <v>2</v>
      </c>
      <c r="AX51" s="91">
        <v>-4.3</v>
      </c>
      <c r="AY51" s="68">
        <v>6</v>
      </c>
      <c r="AZ51" s="91">
        <v>38.7</v>
      </c>
      <c r="BA51" s="68">
        <v>1</v>
      </c>
      <c r="BB51" s="68"/>
      <c r="BC51" s="68"/>
      <c r="BD51" s="99"/>
    </row>
    <row r="52" s="54" customFormat="1" ht="27" hidden="1" customHeight="1" spans="1:56">
      <c r="A52" s="68" t="s">
        <v>719</v>
      </c>
      <c r="B52" s="65">
        <v>8782.03636623187</v>
      </c>
      <c r="C52" s="68">
        <v>5</v>
      </c>
      <c r="D52" s="65">
        <v>11.2833274301127</v>
      </c>
      <c r="E52" s="68">
        <v>2</v>
      </c>
      <c r="F52" s="65">
        <v>11176.2897623917</v>
      </c>
      <c r="G52" s="68">
        <v>6</v>
      </c>
      <c r="H52" s="65">
        <v>9.14026</v>
      </c>
      <c r="I52" s="68">
        <v>3</v>
      </c>
      <c r="J52" s="65">
        <v>6531.4410455</v>
      </c>
      <c r="K52" s="68">
        <v>5</v>
      </c>
      <c r="L52" s="65">
        <v>9.38605</v>
      </c>
      <c r="M52" s="68">
        <v>4</v>
      </c>
      <c r="N52" s="65">
        <v>7891.60116707248</v>
      </c>
      <c r="O52" s="68">
        <v>5</v>
      </c>
      <c r="P52" s="65">
        <v>10240.2997412611</v>
      </c>
      <c r="Q52" s="68">
        <v>6</v>
      </c>
      <c r="R52" s="65">
        <v>5971</v>
      </c>
      <c r="S52" s="68">
        <v>5</v>
      </c>
      <c r="T52" s="79">
        <v>433434.672491017</v>
      </c>
      <c r="U52" s="79">
        <v>210014.600088853</v>
      </c>
      <c r="V52" s="79">
        <v>223420.072402165</v>
      </c>
      <c r="W52" s="79">
        <v>460161</v>
      </c>
      <c r="X52" s="79">
        <v>206514</v>
      </c>
      <c r="Y52" s="68">
        <v>253647</v>
      </c>
      <c r="Z52" s="65">
        <v>8117.93050959482</v>
      </c>
      <c r="AA52" s="68">
        <v>6</v>
      </c>
      <c r="AB52" s="65">
        <v>11025</v>
      </c>
      <c r="AC52" s="68">
        <v>6</v>
      </c>
      <c r="AD52" s="65">
        <v>4.08</v>
      </c>
      <c r="AE52" s="68">
        <v>5</v>
      </c>
      <c r="AF52" s="65">
        <v>6970.09470403624</v>
      </c>
      <c r="AG52" s="68">
        <v>6</v>
      </c>
      <c r="AH52" s="65">
        <v>9</v>
      </c>
      <c r="AI52" s="68">
        <v>4</v>
      </c>
      <c r="AJ52" s="68">
        <v>68000</v>
      </c>
      <c r="AK52" s="68">
        <v>77700</v>
      </c>
      <c r="AL52" s="68">
        <v>40200</v>
      </c>
      <c r="AM52" s="68"/>
      <c r="AN52" s="91">
        <v>1477.74365928447</v>
      </c>
      <c r="AO52" s="68">
        <v>5</v>
      </c>
      <c r="AP52" s="91">
        <v>1688.53944597652</v>
      </c>
      <c r="AQ52" s="68">
        <v>4</v>
      </c>
      <c r="AR52" s="91">
        <v>873.607280929935</v>
      </c>
      <c r="AS52" s="68">
        <v>5</v>
      </c>
      <c r="AT52" s="91">
        <v>0</v>
      </c>
      <c r="AU52" s="68"/>
      <c r="AV52" s="91">
        <v>-1.64549496700796</v>
      </c>
      <c r="AW52" s="68">
        <v>5</v>
      </c>
      <c r="AX52" s="91">
        <v>-2.7</v>
      </c>
      <c r="AY52" s="68">
        <v>2</v>
      </c>
      <c r="AZ52" s="91">
        <v>20.3</v>
      </c>
      <c r="BA52" s="68">
        <v>3</v>
      </c>
      <c r="BB52" s="68"/>
      <c r="BC52" s="68"/>
      <c r="BD52" s="99"/>
    </row>
    <row r="53" s="53" customFormat="1" ht="27" hidden="1" customHeight="1" spans="1:56">
      <c r="A53" s="64" t="s">
        <v>621</v>
      </c>
      <c r="B53" s="75">
        <v>9369.64285991191</v>
      </c>
      <c r="C53" s="64"/>
      <c r="D53" s="75">
        <v>9.21602587611503</v>
      </c>
      <c r="E53" s="64"/>
      <c r="F53" s="75">
        <v>11892.262</v>
      </c>
      <c r="G53" s="64"/>
      <c r="H53" s="75">
        <v>8.2</v>
      </c>
      <c r="I53" s="64"/>
      <c r="J53" s="75">
        <v>6027.393</v>
      </c>
      <c r="K53" s="64"/>
      <c r="L53" s="75">
        <v>10.19</v>
      </c>
      <c r="M53" s="64"/>
      <c r="N53" s="75">
        <v>8579.0194887725</v>
      </c>
      <c r="O53" s="64"/>
      <c r="P53" s="75">
        <v>10991</v>
      </c>
      <c r="Q53" s="64"/>
      <c r="R53" s="75">
        <v>5470</v>
      </c>
      <c r="S53" s="64"/>
      <c r="T53" s="80">
        <v>2056822.86318095</v>
      </c>
      <c r="U53" s="80">
        <v>1172134.60800747</v>
      </c>
      <c r="V53" s="80">
        <v>884688.255173484</v>
      </c>
      <c r="W53" s="80">
        <v>2114276</v>
      </c>
      <c r="X53" s="80">
        <v>1164992</v>
      </c>
      <c r="Y53" s="64">
        <v>949284</v>
      </c>
      <c r="Z53" s="75">
        <v>11179.05</v>
      </c>
      <c r="AA53" s="64"/>
      <c r="AB53" s="75">
        <v>14017.64</v>
      </c>
      <c r="AC53" s="64"/>
      <c r="AD53" s="75">
        <v>29.22</v>
      </c>
      <c r="AE53" s="64"/>
      <c r="AF53" s="75">
        <v>8014.71</v>
      </c>
      <c r="AG53" s="64"/>
      <c r="AH53" s="75">
        <v>21.22</v>
      </c>
      <c r="AI53" s="64"/>
      <c r="AJ53" s="64">
        <v>1491670</v>
      </c>
      <c r="AK53" s="64">
        <v>338390</v>
      </c>
      <c r="AL53" s="64">
        <v>456639.9</v>
      </c>
      <c r="AM53" s="64">
        <v>15479</v>
      </c>
      <c r="AN53" s="92">
        <v>7055.22836186004</v>
      </c>
      <c r="AO53" s="64"/>
      <c r="AP53" s="92">
        <v>1600.50059689463</v>
      </c>
      <c r="AQ53" s="64"/>
      <c r="AR53" s="92">
        <v>2159.79323418513</v>
      </c>
      <c r="AS53" s="64"/>
      <c r="AT53" s="92">
        <v>73.2118228651321</v>
      </c>
      <c r="AU53" s="64"/>
      <c r="AV53" s="92">
        <v>2.1</v>
      </c>
      <c r="AW53" s="64"/>
      <c r="AX53" s="92">
        <v>11.7643367429509</v>
      </c>
      <c r="AY53" s="64"/>
      <c r="AZ53" s="92">
        <v>5.6</v>
      </c>
      <c r="BA53" s="64"/>
      <c r="BB53" s="64"/>
      <c r="BC53" s="64"/>
      <c r="BD53" s="98" t="s">
        <v>798</v>
      </c>
    </row>
    <row r="54" s="54" customFormat="1" ht="27" hidden="1" customHeight="1" spans="1:56">
      <c r="A54" s="68" t="s">
        <v>720</v>
      </c>
      <c r="B54" s="65">
        <v>9935.86384656497</v>
      </c>
      <c r="C54" s="68">
        <v>2</v>
      </c>
      <c r="D54" s="65">
        <v>8.99289485147017</v>
      </c>
      <c r="E54" s="68">
        <v>2</v>
      </c>
      <c r="F54" s="65">
        <v>10817.8004</v>
      </c>
      <c r="G54" s="68">
        <v>2</v>
      </c>
      <c r="H54" s="65">
        <v>8.46</v>
      </c>
      <c r="I54" s="68">
        <v>2</v>
      </c>
      <c r="J54" s="65">
        <v>6521.1685</v>
      </c>
      <c r="K54" s="68">
        <v>1</v>
      </c>
      <c r="L54" s="65">
        <v>10.81</v>
      </c>
      <c r="M54" s="68">
        <v>1</v>
      </c>
      <c r="N54" s="65">
        <v>9116.06564822876</v>
      </c>
      <c r="O54" s="68">
        <v>2</v>
      </c>
      <c r="P54" s="65">
        <v>9974</v>
      </c>
      <c r="Q54" s="68">
        <v>2</v>
      </c>
      <c r="R54" s="65">
        <v>5885</v>
      </c>
      <c r="S54" s="68">
        <v>1</v>
      </c>
      <c r="T54" s="79">
        <v>321140.222851374</v>
      </c>
      <c r="U54" s="79">
        <v>255222.241534217</v>
      </c>
      <c r="V54" s="79">
        <v>65917.9813171566</v>
      </c>
      <c r="W54" s="79">
        <v>324398</v>
      </c>
      <c r="X54" s="79">
        <v>253667</v>
      </c>
      <c r="Y54" s="68">
        <v>70731</v>
      </c>
      <c r="Z54" s="65">
        <v>12486.48</v>
      </c>
      <c r="AA54" s="68">
        <v>2</v>
      </c>
      <c r="AB54" s="65">
        <v>13899.88</v>
      </c>
      <c r="AC54" s="68">
        <v>2</v>
      </c>
      <c r="AD54" s="65">
        <v>41.84</v>
      </c>
      <c r="AE54" s="68">
        <v>2</v>
      </c>
      <c r="AF54" s="65">
        <v>7988.44</v>
      </c>
      <c r="AG54" s="68">
        <v>2</v>
      </c>
      <c r="AH54" s="65">
        <v>13.03</v>
      </c>
      <c r="AI54" s="68">
        <v>3</v>
      </c>
      <c r="AJ54" s="68">
        <v>203994.2</v>
      </c>
      <c r="AK54" s="68">
        <v>15378</v>
      </c>
      <c r="AL54" s="68">
        <v>20588.5</v>
      </c>
      <c r="AM54" s="68">
        <v>1197</v>
      </c>
      <c r="AN54" s="91">
        <v>6288.39265346889</v>
      </c>
      <c r="AO54" s="68">
        <v>1</v>
      </c>
      <c r="AP54" s="91">
        <v>474.047312252233</v>
      </c>
      <c r="AQ54" s="68">
        <v>3</v>
      </c>
      <c r="AR54" s="91">
        <v>634.667907940246</v>
      </c>
      <c r="AS54" s="68">
        <v>4</v>
      </c>
      <c r="AT54" s="91">
        <v>36.8991177504177</v>
      </c>
      <c r="AU54" s="68">
        <v>3</v>
      </c>
      <c r="AV54" s="91">
        <v>5.8</v>
      </c>
      <c r="AW54" s="68">
        <v>4</v>
      </c>
      <c r="AX54" s="91">
        <v>8.24241571056521</v>
      </c>
      <c r="AY54" s="68">
        <v>3</v>
      </c>
      <c r="AZ54" s="91">
        <v>12.5179165896061</v>
      </c>
      <c r="BA54" s="68">
        <v>1</v>
      </c>
      <c r="BB54" s="68"/>
      <c r="BC54" s="68"/>
      <c r="BD54" s="99"/>
    </row>
    <row r="55" s="54" customFormat="1" ht="27" hidden="1" customHeight="1" spans="1:56">
      <c r="A55" s="68" t="s">
        <v>721</v>
      </c>
      <c r="B55" s="65">
        <v>14276.8455146567</v>
      </c>
      <c r="C55" s="68">
        <v>1</v>
      </c>
      <c r="D55" s="65">
        <v>8.20158621047082</v>
      </c>
      <c r="E55" s="68">
        <v>4</v>
      </c>
      <c r="F55" s="65">
        <v>15377.9472</v>
      </c>
      <c r="G55" s="68">
        <v>1</v>
      </c>
      <c r="H55" s="65">
        <v>7.87</v>
      </c>
      <c r="I55" s="68">
        <v>4</v>
      </c>
      <c r="J55" s="65">
        <v>5973.722</v>
      </c>
      <c r="K55" s="68">
        <v>3</v>
      </c>
      <c r="L55" s="65">
        <v>10.42</v>
      </c>
      <c r="M55" s="68">
        <v>2</v>
      </c>
      <c r="N55" s="65">
        <v>13194.6730308424</v>
      </c>
      <c r="O55" s="68">
        <v>1</v>
      </c>
      <c r="P55" s="65">
        <v>14256</v>
      </c>
      <c r="Q55" s="68">
        <v>1</v>
      </c>
      <c r="R55" s="65">
        <v>5410</v>
      </c>
      <c r="S55" s="68">
        <v>4</v>
      </c>
      <c r="T55" s="79">
        <v>465881.685453971</v>
      </c>
      <c r="U55" s="79">
        <v>411333.533095394</v>
      </c>
      <c r="V55" s="79">
        <v>54548.1523585768</v>
      </c>
      <c r="W55" s="79">
        <v>467358</v>
      </c>
      <c r="X55" s="79">
        <v>408827</v>
      </c>
      <c r="Y55" s="68">
        <v>58531</v>
      </c>
      <c r="Z55" s="65">
        <v>16747.03</v>
      </c>
      <c r="AA55" s="68">
        <v>1</v>
      </c>
      <c r="AB55" s="65">
        <v>17905.08</v>
      </c>
      <c r="AC55" s="68">
        <v>1</v>
      </c>
      <c r="AD55" s="65">
        <v>20.52</v>
      </c>
      <c r="AE55" s="68">
        <v>3</v>
      </c>
      <c r="AF55" s="65">
        <v>7765.02</v>
      </c>
      <c r="AG55" s="68">
        <v>4</v>
      </c>
      <c r="AH55" s="65">
        <v>-7.42</v>
      </c>
      <c r="AI55" s="68">
        <v>4</v>
      </c>
      <c r="AJ55" s="68">
        <v>253864.4</v>
      </c>
      <c r="AK55" s="68">
        <v>29100</v>
      </c>
      <c r="AL55" s="68">
        <v>326042.4</v>
      </c>
      <c r="AM55" s="68">
        <v>1979</v>
      </c>
      <c r="AN55" s="91">
        <v>5431.90445012175</v>
      </c>
      <c r="AO55" s="68">
        <v>2</v>
      </c>
      <c r="AP55" s="91">
        <v>622.649018525413</v>
      </c>
      <c r="AQ55" s="68">
        <v>2</v>
      </c>
      <c r="AR55" s="91">
        <v>6976.28798479966</v>
      </c>
      <c r="AS55" s="68">
        <v>2</v>
      </c>
      <c r="AT55" s="91">
        <v>42.3444126344259</v>
      </c>
      <c r="AU55" s="68">
        <v>1</v>
      </c>
      <c r="AV55" s="91">
        <v>6</v>
      </c>
      <c r="AW55" s="68">
        <v>3</v>
      </c>
      <c r="AX55" s="91">
        <v>5.13765445480165</v>
      </c>
      <c r="AY55" s="68">
        <v>4</v>
      </c>
      <c r="AZ55" s="91">
        <v>4.68812981510707</v>
      </c>
      <c r="BA55" s="68">
        <v>3</v>
      </c>
      <c r="BB55" s="68"/>
      <c r="BC55" s="68"/>
      <c r="BD55" s="99"/>
    </row>
    <row r="56" s="54" customFormat="1" ht="27" hidden="1" customHeight="1" spans="1:56">
      <c r="A56" s="68" t="s">
        <v>722</v>
      </c>
      <c r="B56" s="65">
        <v>8218.92896448974</v>
      </c>
      <c r="C56" s="68">
        <v>3</v>
      </c>
      <c r="D56" s="65">
        <v>8.90712079981961</v>
      </c>
      <c r="E56" s="68">
        <v>3</v>
      </c>
      <c r="F56" s="65">
        <v>9514.883</v>
      </c>
      <c r="G56" s="68">
        <v>4</v>
      </c>
      <c r="H56" s="65">
        <v>8.05</v>
      </c>
      <c r="I56" s="68">
        <v>3</v>
      </c>
      <c r="J56" s="65">
        <v>6140.2</v>
      </c>
      <c r="K56" s="68">
        <v>2</v>
      </c>
      <c r="L56" s="65">
        <v>10</v>
      </c>
      <c r="M56" s="68">
        <v>4</v>
      </c>
      <c r="N56" s="65">
        <v>7546.73239374018</v>
      </c>
      <c r="O56" s="68">
        <v>3</v>
      </c>
      <c r="P56" s="65">
        <v>8806</v>
      </c>
      <c r="Q56" s="68">
        <v>4</v>
      </c>
      <c r="R56" s="65">
        <v>5582</v>
      </c>
      <c r="S56" s="68">
        <v>2</v>
      </c>
      <c r="T56" s="79">
        <v>313940.658348629</v>
      </c>
      <c r="U56" s="79">
        <v>193380.39740037</v>
      </c>
      <c r="V56" s="79">
        <v>120560.260948259</v>
      </c>
      <c r="W56" s="79">
        <v>321565</v>
      </c>
      <c r="X56" s="79">
        <v>192202</v>
      </c>
      <c r="Y56" s="68">
        <v>129363</v>
      </c>
      <c r="Z56" s="65">
        <v>10898.14</v>
      </c>
      <c r="AA56" s="68">
        <v>3</v>
      </c>
      <c r="AB56" s="65">
        <v>12714.74</v>
      </c>
      <c r="AC56" s="68">
        <v>3</v>
      </c>
      <c r="AD56" s="65">
        <v>54.69</v>
      </c>
      <c r="AE56" s="68">
        <v>1</v>
      </c>
      <c r="AF56" s="65">
        <v>8426.24</v>
      </c>
      <c r="AG56" s="68">
        <v>1</v>
      </c>
      <c r="AH56" s="65">
        <v>31.94</v>
      </c>
      <c r="AI56" s="68">
        <v>1</v>
      </c>
      <c r="AJ56" s="68">
        <v>149759.7</v>
      </c>
      <c r="AK56" s="68">
        <v>14598</v>
      </c>
      <c r="AL56" s="68">
        <v>35319</v>
      </c>
      <c r="AM56" s="68">
        <v>395</v>
      </c>
      <c r="AN56" s="91">
        <v>4657.21393808406</v>
      </c>
      <c r="AO56" s="68">
        <v>3</v>
      </c>
      <c r="AP56" s="91">
        <v>453.967316094724</v>
      </c>
      <c r="AQ56" s="68">
        <v>4</v>
      </c>
      <c r="AR56" s="91">
        <v>1098.34714598915</v>
      </c>
      <c r="AS56" s="68">
        <v>1</v>
      </c>
      <c r="AT56" s="91">
        <v>12.2836751512136</v>
      </c>
      <c r="AU56" s="68">
        <v>4</v>
      </c>
      <c r="AV56" s="91">
        <v>8.3</v>
      </c>
      <c r="AW56" s="68">
        <v>1</v>
      </c>
      <c r="AX56" s="91">
        <v>13.2154490460679</v>
      </c>
      <c r="AY56" s="68">
        <v>2</v>
      </c>
      <c r="AZ56" s="91">
        <v>3.8379988727556</v>
      </c>
      <c r="BA56" s="68">
        <v>4</v>
      </c>
      <c r="BB56" s="68"/>
      <c r="BC56" s="68"/>
      <c r="BD56" s="99"/>
    </row>
    <row r="57" s="54" customFormat="1" ht="27" hidden="1" customHeight="1" spans="1:56">
      <c r="A57" s="68" t="s">
        <v>723</v>
      </c>
      <c r="B57" s="65">
        <v>7165.58894811574</v>
      </c>
      <c r="C57" s="68">
        <v>4</v>
      </c>
      <c r="D57" s="65">
        <v>9.86653564679673</v>
      </c>
      <c r="E57" s="68">
        <v>1</v>
      </c>
      <c r="F57" s="65">
        <v>9650.675</v>
      </c>
      <c r="G57" s="68">
        <v>3</v>
      </c>
      <c r="H57" s="65">
        <v>8.74</v>
      </c>
      <c r="I57" s="68">
        <v>1</v>
      </c>
      <c r="J57" s="65">
        <v>5960.2356</v>
      </c>
      <c r="K57" s="68">
        <v>4</v>
      </c>
      <c r="L57" s="65">
        <v>10.13</v>
      </c>
      <c r="M57" s="68">
        <v>3</v>
      </c>
      <c r="N57" s="65">
        <v>6522.08509709631</v>
      </c>
      <c r="O57" s="68">
        <v>4</v>
      </c>
      <c r="P57" s="65">
        <v>8875</v>
      </c>
      <c r="Q57" s="68">
        <v>3</v>
      </c>
      <c r="R57" s="65">
        <v>5412</v>
      </c>
      <c r="S57" s="68">
        <v>3</v>
      </c>
      <c r="T57" s="79">
        <v>955860.296526979</v>
      </c>
      <c r="U57" s="79">
        <v>312198.435977488</v>
      </c>
      <c r="V57" s="79">
        <v>643661.860549491</v>
      </c>
      <c r="W57" s="79">
        <v>1000955</v>
      </c>
      <c r="X57" s="79">
        <v>310296</v>
      </c>
      <c r="Y57" s="68">
        <v>690659</v>
      </c>
      <c r="Z57" s="65">
        <v>8086.7</v>
      </c>
      <c r="AA57" s="68">
        <v>4</v>
      </c>
      <c r="AB57" s="65">
        <v>8441.11</v>
      </c>
      <c r="AC57" s="68">
        <v>4</v>
      </c>
      <c r="AD57" s="65">
        <v>16.87</v>
      </c>
      <c r="AE57" s="68">
        <v>4</v>
      </c>
      <c r="AF57" s="65">
        <v>7961.55</v>
      </c>
      <c r="AG57" s="68">
        <v>3</v>
      </c>
      <c r="AH57" s="65">
        <v>27.06</v>
      </c>
      <c r="AI57" s="68">
        <v>2</v>
      </c>
      <c r="AJ57" s="68">
        <v>378952.3</v>
      </c>
      <c r="AK57" s="68">
        <v>82475</v>
      </c>
      <c r="AL57" s="68">
        <v>74690</v>
      </c>
      <c r="AM57" s="68">
        <v>3995</v>
      </c>
      <c r="AN57" s="91">
        <v>3785.90745837725</v>
      </c>
      <c r="AO57" s="68">
        <v>4</v>
      </c>
      <c r="AP57" s="91">
        <v>823.96311522496</v>
      </c>
      <c r="AQ57" s="68">
        <v>1</v>
      </c>
      <c r="AR57" s="91">
        <v>746.187391041555</v>
      </c>
      <c r="AS57" s="68">
        <v>3</v>
      </c>
      <c r="AT57" s="91">
        <v>39.9118841506361</v>
      </c>
      <c r="AU57" s="68">
        <v>2</v>
      </c>
      <c r="AV57" s="91">
        <v>6.2</v>
      </c>
      <c r="AW57" s="68">
        <v>2</v>
      </c>
      <c r="AX57" s="91">
        <v>15.7413904403716</v>
      </c>
      <c r="AY57" s="68">
        <v>1</v>
      </c>
      <c r="AZ57" s="91">
        <v>8.96513334799762</v>
      </c>
      <c r="BA57" s="68">
        <v>2</v>
      </c>
      <c r="BB57" s="68"/>
      <c r="BC57" s="68"/>
      <c r="BD57" s="99"/>
    </row>
    <row r="58" s="53" customFormat="1" ht="27" customHeight="1" spans="1:60">
      <c r="A58" s="64" t="s">
        <v>622</v>
      </c>
      <c r="B58" s="75">
        <v>14530.23</v>
      </c>
      <c r="C58" s="64"/>
      <c r="D58" s="75">
        <v>8.9</v>
      </c>
      <c r="E58" s="64"/>
      <c r="F58" s="75">
        <v>16143</v>
      </c>
      <c r="G58" s="64"/>
      <c r="H58" s="75">
        <v>8.1</v>
      </c>
      <c r="I58" s="64"/>
      <c r="J58" s="75">
        <v>9222</v>
      </c>
      <c r="K58" s="64"/>
      <c r="L58" s="75">
        <v>9.6</v>
      </c>
      <c r="M58" s="64"/>
      <c r="N58" s="75">
        <v>13345</v>
      </c>
      <c r="O58" s="64"/>
      <c r="P58" s="75">
        <v>14933</v>
      </c>
      <c r="Q58" s="64"/>
      <c r="R58" s="75">
        <v>8414</v>
      </c>
      <c r="S58" s="64"/>
      <c r="T58" s="80">
        <f>SUM(T59:T63)</f>
        <v>1514229.28992712</v>
      </c>
      <c r="U58" s="80">
        <f>SUM(U59:U63)</f>
        <v>793204.652691773</v>
      </c>
      <c r="V58" s="80">
        <f>SUM(V59:V63)</f>
        <v>721024.637235351</v>
      </c>
      <c r="W58" s="80">
        <v>719905</v>
      </c>
      <c r="X58" s="80">
        <v>526261</v>
      </c>
      <c r="Y58" s="64">
        <v>193644</v>
      </c>
      <c r="Z58" s="75">
        <v>16213.33</v>
      </c>
      <c r="AA58" s="64"/>
      <c r="AB58" s="75">
        <v>18456.7</v>
      </c>
      <c r="AC58" s="64"/>
      <c r="AD58" s="75">
        <v>19.9</v>
      </c>
      <c r="AE58" s="64"/>
      <c r="AF58" s="75">
        <v>11373.33</v>
      </c>
      <c r="AG58" s="64"/>
      <c r="AH58" s="75">
        <v>8.9</v>
      </c>
      <c r="AI58" s="64"/>
      <c r="AJ58" s="64">
        <v>1430000</v>
      </c>
      <c r="AK58" s="64">
        <v>540000</v>
      </c>
      <c r="AL58" s="64">
        <v>280615</v>
      </c>
      <c r="AM58" s="64">
        <v>3475</v>
      </c>
      <c r="AN58" s="92">
        <v>19863.7320201971</v>
      </c>
      <c r="AO58" s="64"/>
      <c r="AP58" s="92">
        <v>7500.98971392059</v>
      </c>
      <c r="AQ58" s="64"/>
      <c r="AR58" s="92">
        <v>3897.9448677256</v>
      </c>
      <c r="AS58" s="64"/>
      <c r="AT58" s="92">
        <v>48.2702578812482</v>
      </c>
      <c r="AU58" s="64"/>
      <c r="AV58" s="92">
        <v>10.5</v>
      </c>
      <c r="AW58" s="64"/>
      <c r="AX58" s="92">
        <v>4.4</v>
      </c>
      <c r="AY58" s="64"/>
      <c r="AZ58" s="92">
        <v>-0.2</v>
      </c>
      <c r="BA58" s="64"/>
      <c r="BB58" s="64">
        <v>-0.3</v>
      </c>
      <c r="BC58" s="64"/>
      <c r="BD58" s="98"/>
      <c r="BF58" s="102">
        <f>U58/T58*100</f>
        <v>52.3833912055649</v>
      </c>
      <c r="BH58" s="102">
        <f>(BI38*U58+BJ38*V58)/T58</f>
        <v>10207.1995593745</v>
      </c>
    </row>
    <row r="59" s="54" customFormat="1" ht="27" customHeight="1" spans="1:56">
      <c r="A59" s="68" t="s">
        <v>650</v>
      </c>
      <c r="B59" s="65">
        <v>17069.8203</v>
      </c>
      <c r="C59" s="68">
        <v>1</v>
      </c>
      <c r="D59" s="65">
        <v>8.03</v>
      </c>
      <c r="E59" s="68">
        <v>4</v>
      </c>
      <c r="F59" s="65">
        <v>17069.8203</v>
      </c>
      <c r="G59" s="68">
        <v>1</v>
      </c>
      <c r="H59" s="65">
        <v>8.03</v>
      </c>
      <c r="I59" s="68">
        <v>3</v>
      </c>
      <c r="J59" s="65">
        <v>0</v>
      </c>
      <c r="K59" s="68">
        <v>4</v>
      </c>
      <c r="L59" s="65">
        <v>0</v>
      </c>
      <c r="M59" s="68">
        <v>4</v>
      </c>
      <c r="N59" s="65">
        <v>15801</v>
      </c>
      <c r="O59" s="68">
        <v>1</v>
      </c>
      <c r="P59" s="65">
        <v>15801</v>
      </c>
      <c r="Q59" s="68">
        <v>1</v>
      </c>
      <c r="R59" s="65"/>
      <c r="S59" s="68"/>
      <c r="T59" s="79">
        <v>284388.145708518</v>
      </c>
      <c r="U59" s="79">
        <v>284388.145708518</v>
      </c>
      <c r="V59" s="79">
        <v>0</v>
      </c>
      <c r="W59" s="79">
        <v>283712</v>
      </c>
      <c r="X59" s="79">
        <v>283712</v>
      </c>
      <c r="Y59" s="68">
        <v>0</v>
      </c>
      <c r="Z59" s="65">
        <v>19464.85</v>
      </c>
      <c r="AA59" s="68">
        <v>1</v>
      </c>
      <c r="AB59" s="65">
        <v>19464.85</v>
      </c>
      <c r="AC59" s="68">
        <v>1</v>
      </c>
      <c r="AD59" s="65">
        <v>29.1</v>
      </c>
      <c r="AE59" s="68">
        <v>1</v>
      </c>
      <c r="AF59" s="65"/>
      <c r="AG59" s="68"/>
      <c r="AH59" s="65"/>
      <c r="AI59" s="68"/>
      <c r="AJ59" s="68">
        <v>490767</v>
      </c>
      <c r="AK59" s="68">
        <v>58269</v>
      </c>
      <c r="AL59" s="68">
        <v>140562.6</v>
      </c>
      <c r="AM59" s="68">
        <v>2614</v>
      </c>
      <c r="AN59" s="91">
        <v>17298.0698736747</v>
      </c>
      <c r="AO59" s="68"/>
      <c r="AP59" s="91">
        <v>2053.80808707422</v>
      </c>
      <c r="AQ59" s="68"/>
      <c r="AR59" s="91">
        <v>4954.41151590345</v>
      </c>
      <c r="AS59" s="68"/>
      <c r="AT59" s="91">
        <v>92.1356868937514</v>
      </c>
      <c r="AU59" s="68"/>
      <c r="AV59" s="91">
        <v>10.5</v>
      </c>
      <c r="AW59" s="68">
        <v>3</v>
      </c>
      <c r="AX59" s="91">
        <v>-1.6</v>
      </c>
      <c r="AY59" s="68">
        <v>4</v>
      </c>
      <c r="AZ59" s="91">
        <v>0.1</v>
      </c>
      <c r="BA59" s="68">
        <v>2</v>
      </c>
      <c r="BB59" s="68">
        <v>-22.98</v>
      </c>
      <c r="BC59" s="68">
        <v>4</v>
      </c>
      <c r="BD59" s="99"/>
    </row>
    <row r="60" s="54" customFormat="1" ht="27" customHeight="1" spans="1:56">
      <c r="A60" s="68" t="s">
        <v>651</v>
      </c>
      <c r="B60" s="65">
        <v>15037.6087318576</v>
      </c>
      <c r="C60" s="68">
        <v>2</v>
      </c>
      <c r="D60" s="65">
        <v>8.5904732225416</v>
      </c>
      <c r="E60" s="68">
        <v>3</v>
      </c>
      <c r="F60" s="65">
        <v>15467.014728</v>
      </c>
      <c r="G60" s="68">
        <v>3</v>
      </c>
      <c r="H60" s="65">
        <v>8.3276</v>
      </c>
      <c r="I60" s="68">
        <v>1</v>
      </c>
      <c r="J60" s="65">
        <v>10773.161625</v>
      </c>
      <c r="K60" s="68">
        <v>1</v>
      </c>
      <c r="L60" s="65">
        <v>9.6505</v>
      </c>
      <c r="M60" s="68">
        <v>2</v>
      </c>
      <c r="N60" s="65">
        <v>13848</v>
      </c>
      <c r="O60" s="68">
        <v>2</v>
      </c>
      <c r="P60" s="65">
        <v>14278</v>
      </c>
      <c r="Q60" s="68">
        <v>3</v>
      </c>
      <c r="R60" s="65">
        <v>9825</v>
      </c>
      <c r="S60" s="68">
        <v>1</v>
      </c>
      <c r="T60" s="79">
        <v>112394.963925193</v>
      </c>
      <c r="U60" s="79">
        <v>102112.777758173</v>
      </c>
      <c r="V60" s="79">
        <v>10282.18616702</v>
      </c>
      <c r="W60" s="79">
        <v>114297</v>
      </c>
      <c r="X60" s="79">
        <v>101870</v>
      </c>
      <c r="Y60" s="68">
        <v>12427</v>
      </c>
      <c r="Z60" s="65">
        <v>16123.18</v>
      </c>
      <c r="AA60" s="68">
        <v>2</v>
      </c>
      <c r="AB60" s="65">
        <v>16383.18</v>
      </c>
      <c r="AC60" s="68">
        <v>4</v>
      </c>
      <c r="AD60" s="65">
        <v>3.21</v>
      </c>
      <c r="AE60" s="68">
        <v>3</v>
      </c>
      <c r="AF60" s="65">
        <v>14193.24</v>
      </c>
      <c r="AG60" s="68">
        <v>1</v>
      </c>
      <c r="AH60" s="65">
        <v>10.7</v>
      </c>
      <c r="AI60" s="68">
        <v>1</v>
      </c>
      <c r="AJ60" s="68">
        <v>103509</v>
      </c>
      <c r="AK60" s="68">
        <v>51754</v>
      </c>
      <c r="AL60" s="68">
        <v>43351</v>
      </c>
      <c r="AM60" s="68">
        <v>1414</v>
      </c>
      <c r="AN60" s="91">
        <v>9056.14320585842</v>
      </c>
      <c r="AO60" s="68"/>
      <c r="AP60" s="91">
        <v>4528.0278572491</v>
      </c>
      <c r="AQ60" s="68"/>
      <c r="AR60" s="91">
        <v>3792.83795725172</v>
      </c>
      <c r="AS60" s="68"/>
      <c r="AT60" s="91">
        <v>123.712783362643</v>
      </c>
      <c r="AU60" s="68"/>
      <c r="AV60" s="91">
        <v>10.8</v>
      </c>
      <c r="AW60" s="68">
        <v>2</v>
      </c>
      <c r="AX60" s="91">
        <v>12.2</v>
      </c>
      <c r="AY60" s="68">
        <v>2</v>
      </c>
      <c r="AZ60" s="91">
        <v>0.8</v>
      </c>
      <c r="BA60" s="68">
        <v>1</v>
      </c>
      <c r="BB60" s="68">
        <v>1.4</v>
      </c>
      <c r="BC60" s="68">
        <v>1</v>
      </c>
      <c r="BD60" s="99"/>
    </row>
    <row r="61" s="54" customFormat="1" ht="27" customHeight="1" spans="1:56">
      <c r="A61" s="68" t="s">
        <v>799</v>
      </c>
      <c r="B61" s="65">
        <v>14593.5505409228</v>
      </c>
      <c r="C61" s="68">
        <v>3</v>
      </c>
      <c r="D61" s="65">
        <v>8.63</v>
      </c>
      <c r="E61" s="68">
        <v>2</v>
      </c>
      <c r="F61" s="65">
        <v>15737.2733</v>
      </c>
      <c r="G61" s="68">
        <v>2</v>
      </c>
      <c r="H61" s="65">
        <v>7.93</v>
      </c>
      <c r="I61" s="68">
        <v>4</v>
      </c>
      <c r="J61" s="65">
        <v>10679.19069</v>
      </c>
      <c r="K61" s="68">
        <v>2</v>
      </c>
      <c r="L61" s="65">
        <v>9.7553</v>
      </c>
      <c r="M61" s="68">
        <v>1</v>
      </c>
      <c r="N61" s="65">
        <v>13434</v>
      </c>
      <c r="O61" s="68">
        <v>3</v>
      </c>
      <c r="P61" s="65">
        <v>14581</v>
      </c>
      <c r="Q61" s="68">
        <v>2</v>
      </c>
      <c r="R61" s="65">
        <v>9730</v>
      </c>
      <c r="S61" s="68">
        <v>2</v>
      </c>
      <c r="T61" s="79">
        <v>69165.9072802287</v>
      </c>
      <c r="U61" s="79">
        <v>53526.2611122869</v>
      </c>
      <c r="V61" s="79">
        <v>15639.6461679418</v>
      </c>
      <c r="W61" s="79">
        <v>72301</v>
      </c>
      <c r="X61" s="79">
        <v>53399</v>
      </c>
      <c r="Y61" s="68">
        <v>18902</v>
      </c>
      <c r="Z61" s="65">
        <v>15766.64</v>
      </c>
      <c r="AA61" s="68">
        <v>3</v>
      </c>
      <c r="AB61" s="65">
        <v>19037.63</v>
      </c>
      <c r="AC61" s="68">
        <v>2</v>
      </c>
      <c r="AD61" s="65">
        <v>2.4</v>
      </c>
      <c r="AE61" s="68">
        <v>4</v>
      </c>
      <c r="AF61" s="65">
        <v>12080.52</v>
      </c>
      <c r="AG61" s="68">
        <v>2</v>
      </c>
      <c r="AH61" s="65">
        <v>6.9</v>
      </c>
      <c r="AI61" s="68">
        <v>3</v>
      </c>
      <c r="AJ61" s="68">
        <v>144540</v>
      </c>
      <c r="AK61" s="68">
        <v>54843</v>
      </c>
      <c r="AL61" s="68">
        <v>64947</v>
      </c>
      <c r="AM61" s="68">
        <v>878</v>
      </c>
      <c r="AN61" s="91">
        <v>19991.424738247</v>
      </c>
      <c r="AO61" s="68"/>
      <c r="AP61" s="91">
        <v>7585.37226317755</v>
      </c>
      <c r="AQ61" s="68"/>
      <c r="AR61" s="91">
        <v>8982.86330756145</v>
      </c>
      <c r="AS61" s="68"/>
      <c r="AT61" s="91">
        <v>121.436771275639</v>
      </c>
      <c r="AU61" s="68"/>
      <c r="AV61" s="91">
        <v>8.1</v>
      </c>
      <c r="AW61" s="68">
        <v>4</v>
      </c>
      <c r="AX61" s="91">
        <v>4.5</v>
      </c>
      <c r="AY61" s="68">
        <v>3</v>
      </c>
      <c r="AZ61" s="91">
        <v>-0.9</v>
      </c>
      <c r="BA61" s="68">
        <v>3</v>
      </c>
      <c r="BB61" s="68">
        <v>-4.5</v>
      </c>
      <c r="BC61" s="68">
        <v>2</v>
      </c>
      <c r="BD61" s="99"/>
    </row>
    <row r="62" s="54" customFormat="1" ht="27" customHeight="1" spans="1:56">
      <c r="A62" s="68" t="s">
        <v>654</v>
      </c>
      <c r="B62" s="65">
        <v>6609.93769088025</v>
      </c>
      <c r="C62" s="68">
        <v>9</v>
      </c>
      <c r="D62" s="65">
        <v>9.94851546581815</v>
      </c>
      <c r="E62" s="68">
        <v>6</v>
      </c>
      <c r="F62" s="65">
        <v>9729.5552</v>
      </c>
      <c r="G62" s="68">
        <v>11</v>
      </c>
      <c r="H62" s="65">
        <v>9.37</v>
      </c>
      <c r="I62" s="68">
        <v>3</v>
      </c>
      <c r="J62" s="65">
        <v>5131.96662</v>
      </c>
      <c r="K62" s="68">
        <v>6</v>
      </c>
      <c r="L62" s="65">
        <v>9.517</v>
      </c>
      <c r="M62" s="68">
        <v>11</v>
      </c>
      <c r="N62" s="65">
        <v>6011.84805713471</v>
      </c>
      <c r="O62" s="68">
        <v>9</v>
      </c>
      <c r="P62" s="65">
        <v>8896</v>
      </c>
      <c r="Q62" s="68">
        <v>11</v>
      </c>
      <c r="R62" s="65">
        <v>4686</v>
      </c>
      <c r="S62" s="68">
        <v>6</v>
      </c>
      <c r="T62" s="79">
        <v>826491.707230157</v>
      </c>
      <c r="U62" s="79">
        <v>265689.46141079</v>
      </c>
      <c r="V62" s="79">
        <v>560802.245819367</v>
      </c>
      <c r="W62" s="79"/>
      <c r="X62" s="79"/>
      <c r="Y62" s="68"/>
      <c r="Z62" s="65"/>
      <c r="AA62" s="68"/>
      <c r="AB62" s="65"/>
      <c r="AC62" s="68"/>
      <c r="AD62" s="65"/>
      <c r="AE62" s="68"/>
      <c r="AF62" s="65"/>
      <c r="AG62" s="68"/>
      <c r="AH62" s="65"/>
      <c r="AI62" s="68"/>
      <c r="AJ62" s="68"/>
      <c r="AK62" s="68"/>
      <c r="AL62" s="68"/>
      <c r="AM62" s="68"/>
      <c r="AN62" s="91"/>
      <c r="AO62" s="68"/>
      <c r="AP62" s="91"/>
      <c r="AQ62" s="68"/>
      <c r="AR62" s="91"/>
      <c r="AS62" s="68"/>
      <c r="AT62" s="91"/>
      <c r="AU62" s="68"/>
      <c r="AV62" s="91"/>
      <c r="AW62" s="68"/>
      <c r="AX62" s="91"/>
      <c r="AY62" s="68"/>
      <c r="AZ62" s="91"/>
      <c r="BA62" s="68"/>
      <c r="BB62" s="68"/>
      <c r="BC62" s="68"/>
      <c r="BD62" s="99"/>
    </row>
    <row r="63" s="53" customFormat="1" ht="27" customHeight="1" spans="1:56">
      <c r="A63" s="68" t="s">
        <v>653</v>
      </c>
      <c r="B63" s="65">
        <v>10996.9585143803</v>
      </c>
      <c r="C63" s="68">
        <v>4</v>
      </c>
      <c r="D63" s="65">
        <v>9.61880496790609</v>
      </c>
      <c r="E63" s="68">
        <v>1</v>
      </c>
      <c r="F63" s="65">
        <v>14164.9158</v>
      </c>
      <c r="G63" s="68">
        <v>4</v>
      </c>
      <c r="H63" s="65">
        <v>8.22</v>
      </c>
      <c r="I63" s="68">
        <v>2</v>
      </c>
      <c r="J63" s="65">
        <v>8933.2421</v>
      </c>
      <c r="K63" s="68">
        <v>3</v>
      </c>
      <c r="L63" s="65">
        <v>9.57</v>
      </c>
      <c r="M63" s="68">
        <v>3</v>
      </c>
      <c r="N63" s="65">
        <v>10032</v>
      </c>
      <c r="O63" s="68">
        <v>4</v>
      </c>
      <c r="P63" s="65">
        <v>13089</v>
      </c>
      <c r="Q63" s="68">
        <v>4</v>
      </c>
      <c r="R63" s="65">
        <v>8153</v>
      </c>
      <c r="S63" s="68">
        <v>3</v>
      </c>
      <c r="T63" s="79">
        <v>221788.565783027</v>
      </c>
      <c r="U63" s="79">
        <v>87488.0067020056</v>
      </c>
      <c r="V63" s="79">
        <v>134300.559081022</v>
      </c>
      <c r="W63" s="80">
        <v>5284652</v>
      </c>
      <c r="X63" s="80">
        <v>2028343</v>
      </c>
      <c r="Y63" s="64">
        <v>3256309</v>
      </c>
      <c r="Z63" s="75">
        <v>8431.42636133677</v>
      </c>
      <c r="AA63" s="64"/>
      <c r="AB63" s="75">
        <v>13006</v>
      </c>
      <c r="AC63" s="64"/>
      <c r="AD63" s="75">
        <v>22.3285566065175</v>
      </c>
      <c r="AE63" s="64"/>
      <c r="AF63" s="75">
        <v>6276</v>
      </c>
      <c r="AG63" s="64"/>
      <c r="AH63" s="75">
        <v>14.9890089926201</v>
      </c>
      <c r="AI63" s="64"/>
      <c r="AJ63" s="64">
        <v>3180365.44893561</v>
      </c>
      <c r="AK63" s="64">
        <v>1143254</v>
      </c>
      <c r="AL63" s="64">
        <v>979565.6</v>
      </c>
      <c r="AM63" s="64"/>
      <c r="AN63" s="92">
        <v>6018.11708497667</v>
      </c>
      <c r="AO63" s="64"/>
      <c r="AP63" s="92">
        <v>2163.34774740134</v>
      </c>
      <c r="AQ63" s="64"/>
      <c r="AR63" s="92">
        <v>1853.60474067167</v>
      </c>
      <c r="AS63" s="64"/>
      <c r="AT63" s="92">
        <v>0</v>
      </c>
      <c r="AU63" s="64"/>
      <c r="AV63" s="92">
        <v>4.35324745472482</v>
      </c>
      <c r="AW63" s="64"/>
      <c r="AX63" s="92">
        <v>16.8150797956854</v>
      </c>
      <c r="AY63" s="64"/>
      <c r="AZ63" s="92">
        <v>7</v>
      </c>
      <c r="BA63" s="64"/>
      <c r="BB63" s="64"/>
      <c r="BC63" s="64"/>
      <c r="BD63" s="98" t="s">
        <v>800</v>
      </c>
    </row>
    <row r="64" s="54" customFormat="1" ht="27" customHeight="1" spans="1:56">
      <c r="A64" s="64" t="s">
        <v>623</v>
      </c>
      <c r="B64" s="75">
        <v>8004.00287666786</v>
      </c>
      <c r="C64" s="64"/>
      <c r="D64" s="75">
        <v>10</v>
      </c>
      <c r="E64" s="64"/>
      <c r="F64" s="75">
        <v>11890.791</v>
      </c>
      <c r="G64" s="64"/>
      <c r="H64" s="75">
        <v>8.9</v>
      </c>
      <c r="I64" s="64"/>
      <c r="J64" s="75">
        <v>5469.2</v>
      </c>
      <c r="K64" s="64"/>
      <c r="L64" s="75">
        <v>10</v>
      </c>
      <c r="M64" s="64"/>
      <c r="N64" s="75">
        <v>7276.81380304708</v>
      </c>
      <c r="O64" s="64"/>
      <c r="P64" s="75">
        <v>10919.0352445764</v>
      </c>
      <c r="Q64" s="64"/>
      <c r="R64" s="75">
        <v>4972.03381660941</v>
      </c>
      <c r="S64" s="64"/>
      <c r="T64" s="80">
        <v>5225081.26359481</v>
      </c>
      <c r="U64" s="80">
        <v>2062503.04921503</v>
      </c>
      <c r="V64" s="80">
        <v>3162578.21437978</v>
      </c>
      <c r="W64" s="79">
        <v>240836</v>
      </c>
      <c r="X64" s="79">
        <v>170993</v>
      </c>
      <c r="Y64" s="68">
        <v>69843</v>
      </c>
      <c r="Z64" s="65">
        <v>12940.6657507276</v>
      </c>
      <c r="AA64" s="68">
        <v>3</v>
      </c>
      <c r="AB64" s="65">
        <v>14469.8949010042</v>
      </c>
      <c r="AC64" s="68">
        <v>3</v>
      </c>
      <c r="AD64" s="65">
        <v>-5.17856700796408</v>
      </c>
      <c r="AE64" s="68">
        <v>12</v>
      </c>
      <c r="AF64" s="65">
        <v>9890.55234438407</v>
      </c>
      <c r="AG64" s="68">
        <v>7</v>
      </c>
      <c r="AH64" s="65">
        <v>14.3254007044796</v>
      </c>
      <c r="AI64" s="68">
        <v>5</v>
      </c>
      <c r="AJ64" s="68">
        <v>295529.452804943</v>
      </c>
      <c r="AK64" s="68">
        <v>48859</v>
      </c>
      <c r="AL64" s="68">
        <v>228066.5</v>
      </c>
      <c r="AM64" s="68"/>
      <c r="AN64" s="91">
        <v>12270.9832751309</v>
      </c>
      <c r="AO64" s="68">
        <v>2</v>
      </c>
      <c r="AP64" s="91">
        <v>2028.72494145394</v>
      </c>
      <c r="AQ64" s="68">
        <v>3</v>
      </c>
      <c r="AR64" s="91">
        <v>9469.78441761199</v>
      </c>
      <c r="AS64" s="68">
        <v>2</v>
      </c>
      <c r="AT64" s="91">
        <v>0</v>
      </c>
      <c r="AU64" s="68">
        <v>1</v>
      </c>
      <c r="AV64" s="91">
        <v>7.14418857995622</v>
      </c>
      <c r="AW64" s="68">
        <v>5</v>
      </c>
      <c r="AX64" s="91">
        <v>-11.7829737293491</v>
      </c>
      <c r="AY64" s="68">
        <v>7</v>
      </c>
      <c r="AZ64" s="91">
        <v>-9.2</v>
      </c>
      <c r="BA64" s="68">
        <v>12</v>
      </c>
      <c r="BB64" s="68"/>
      <c r="BC64" s="68"/>
      <c r="BD64" s="99"/>
    </row>
    <row r="65" s="54" customFormat="1" ht="27" customHeight="1" spans="1:56">
      <c r="A65" s="68" t="s">
        <v>655</v>
      </c>
      <c r="B65" s="65">
        <v>13977.192195407</v>
      </c>
      <c r="C65" s="68">
        <v>2</v>
      </c>
      <c r="D65" s="65">
        <v>9.44182941720801</v>
      </c>
      <c r="E65" s="68">
        <v>11</v>
      </c>
      <c r="F65" s="65">
        <v>16551.0744</v>
      </c>
      <c r="G65" s="68">
        <v>1</v>
      </c>
      <c r="H65" s="65">
        <v>8.86</v>
      </c>
      <c r="I65" s="68">
        <v>6</v>
      </c>
      <c r="J65" s="65">
        <v>7379.658</v>
      </c>
      <c r="K65" s="68">
        <v>2</v>
      </c>
      <c r="L65" s="65">
        <v>9.8</v>
      </c>
      <c r="M65" s="68">
        <v>8</v>
      </c>
      <c r="N65" s="65">
        <v>12771.343708194</v>
      </c>
      <c r="O65" s="68">
        <v>2</v>
      </c>
      <c r="P65" s="65">
        <v>15204</v>
      </c>
      <c r="Q65" s="68">
        <v>1</v>
      </c>
      <c r="R65" s="65">
        <v>6721</v>
      </c>
      <c r="S65" s="68">
        <v>2</v>
      </c>
      <c r="T65" s="79">
        <v>241705.367831711</v>
      </c>
      <c r="U65" s="79">
        <v>173872.754210913</v>
      </c>
      <c r="V65" s="79">
        <v>67832.613620798</v>
      </c>
      <c r="W65" s="79">
        <v>275003</v>
      </c>
      <c r="X65" s="79">
        <v>201633</v>
      </c>
      <c r="Y65" s="68">
        <v>73370</v>
      </c>
      <c r="Z65" s="65">
        <v>15145.2399490613</v>
      </c>
      <c r="AA65" s="68">
        <v>2</v>
      </c>
      <c r="AB65" s="65">
        <v>18109.0183089058</v>
      </c>
      <c r="AC65" s="68">
        <v>1</v>
      </c>
      <c r="AD65" s="65">
        <v>31.239466106971</v>
      </c>
      <c r="AE65" s="68">
        <v>5</v>
      </c>
      <c r="AF65" s="65">
        <v>7896.25190130513</v>
      </c>
      <c r="AG65" s="68">
        <v>2</v>
      </c>
      <c r="AH65" s="65">
        <v>33.6892489725004</v>
      </c>
      <c r="AI65" s="68">
        <v>4</v>
      </c>
      <c r="AJ65" s="68">
        <v>179901.234481817</v>
      </c>
      <c r="AK65" s="68">
        <v>30454</v>
      </c>
      <c r="AL65" s="68">
        <v>122279.6</v>
      </c>
      <c r="AM65" s="68"/>
      <c r="AN65" s="91">
        <v>6541.79170706561</v>
      </c>
      <c r="AO65" s="68">
        <v>4</v>
      </c>
      <c r="AP65" s="91">
        <v>1107.40610102435</v>
      </c>
      <c r="AQ65" s="68">
        <v>6</v>
      </c>
      <c r="AR65" s="91">
        <v>4446.48240201016</v>
      </c>
      <c r="AS65" s="68">
        <v>3</v>
      </c>
      <c r="AT65" s="91">
        <v>0</v>
      </c>
      <c r="AU65" s="68">
        <v>1</v>
      </c>
      <c r="AV65" s="91">
        <v>7.67808779973673</v>
      </c>
      <c r="AW65" s="68">
        <v>4</v>
      </c>
      <c r="AX65" s="91">
        <v>-5.70349269259351</v>
      </c>
      <c r="AY65" s="68">
        <v>6</v>
      </c>
      <c r="AZ65" s="91">
        <v>19.8</v>
      </c>
      <c r="BA65" s="68">
        <v>1</v>
      </c>
      <c r="BB65" s="68"/>
      <c r="BC65" s="68"/>
      <c r="BD65" s="99"/>
    </row>
    <row r="66" s="54" customFormat="1" ht="27" customHeight="1" spans="1:56">
      <c r="A66" s="68" t="s">
        <v>656</v>
      </c>
      <c r="B66" s="65">
        <v>13268.7880239809</v>
      </c>
      <c r="C66" s="68">
        <v>3</v>
      </c>
      <c r="D66" s="65">
        <v>9.98588245046885</v>
      </c>
      <c r="E66" s="68">
        <v>5</v>
      </c>
      <c r="F66" s="65">
        <v>15362.5032</v>
      </c>
      <c r="G66" s="68">
        <v>2</v>
      </c>
      <c r="H66" s="65">
        <v>9.56</v>
      </c>
      <c r="I66" s="68">
        <v>1</v>
      </c>
      <c r="J66" s="65">
        <v>7244.604</v>
      </c>
      <c r="K66" s="68">
        <v>3</v>
      </c>
      <c r="L66" s="65">
        <v>9.8</v>
      </c>
      <c r="M66" s="68">
        <v>8</v>
      </c>
      <c r="N66" s="65">
        <v>12064.0828880528</v>
      </c>
      <c r="O66" s="68">
        <v>3</v>
      </c>
      <c r="P66" s="65">
        <v>14022</v>
      </c>
      <c r="Q66" s="68">
        <v>2</v>
      </c>
      <c r="R66" s="65">
        <v>6598</v>
      </c>
      <c r="S66" s="68">
        <v>3</v>
      </c>
      <c r="T66" s="79">
        <v>276286.864565694</v>
      </c>
      <c r="U66" s="79">
        <v>205028.773398964</v>
      </c>
      <c r="V66" s="79">
        <v>71258.0911667304</v>
      </c>
      <c r="W66" s="79">
        <v>161086</v>
      </c>
      <c r="X66" s="79">
        <v>61837</v>
      </c>
      <c r="Y66" s="68">
        <v>99249</v>
      </c>
      <c r="Z66" s="65">
        <v>9757.45704857291</v>
      </c>
      <c r="AA66" s="68">
        <v>5</v>
      </c>
      <c r="AB66" s="65">
        <v>9403.46948664743</v>
      </c>
      <c r="AC66" s="68">
        <v>12</v>
      </c>
      <c r="AD66" s="65">
        <v>6.63256375205152</v>
      </c>
      <c r="AE66" s="68">
        <v>10</v>
      </c>
      <c r="AF66" s="65">
        <v>10057.7670323258</v>
      </c>
      <c r="AG66" s="68">
        <v>4</v>
      </c>
      <c r="AH66" s="65">
        <v>36.9818763965819</v>
      </c>
      <c r="AI66" s="68">
        <v>3</v>
      </c>
      <c r="AJ66" s="68">
        <v>97884.6457169525</v>
      </c>
      <c r="AK66" s="68">
        <v>32764</v>
      </c>
      <c r="AL66" s="68">
        <v>49702.2</v>
      </c>
      <c r="AM66" s="68"/>
      <c r="AN66" s="91">
        <v>6076.54580267388</v>
      </c>
      <c r="AO66" s="68">
        <v>5</v>
      </c>
      <c r="AP66" s="91">
        <v>2033.94460102057</v>
      </c>
      <c r="AQ66" s="68">
        <v>2</v>
      </c>
      <c r="AR66" s="91">
        <v>3085.44504177893</v>
      </c>
      <c r="AS66" s="68">
        <v>4</v>
      </c>
      <c r="AT66" s="91">
        <v>0</v>
      </c>
      <c r="AU66" s="68">
        <v>1</v>
      </c>
      <c r="AV66" s="91">
        <v>6.92125280598613</v>
      </c>
      <c r="AW66" s="68">
        <v>7</v>
      </c>
      <c r="AX66" s="91">
        <v>-17.2521783053416</v>
      </c>
      <c r="AY66" s="68">
        <v>10</v>
      </c>
      <c r="AZ66" s="91">
        <v>12.1</v>
      </c>
      <c r="BA66" s="68">
        <v>5</v>
      </c>
      <c r="BB66" s="68"/>
      <c r="BC66" s="68"/>
      <c r="BD66" s="99"/>
    </row>
    <row r="67" s="54" customFormat="1" ht="27" customHeight="1" spans="1:56">
      <c r="A67" s="68" t="s">
        <v>657</v>
      </c>
      <c r="B67" s="65">
        <v>9289.09160482068</v>
      </c>
      <c r="C67" s="68">
        <v>4</v>
      </c>
      <c r="D67" s="65">
        <v>9.66707549256208</v>
      </c>
      <c r="E67" s="68">
        <v>9</v>
      </c>
      <c r="F67" s="65">
        <v>11950.2848</v>
      </c>
      <c r="G67" s="68">
        <v>5</v>
      </c>
      <c r="H67" s="65">
        <v>8.56</v>
      </c>
      <c r="I67" s="68">
        <v>9</v>
      </c>
      <c r="J67" s="65">
        <v>7553.1456</v>
      </c>
      <c r="K67" s="68">
        <v>1</v>
      </c>
      <c r="L67" s="65">
        <v>10.04</v>
      </c>
      <c r="M67" s="68">
        <v>6</v>
      </c>
      <c r="N67" s="65">
        <v>8470.26471992562</v>
      </c>
      <c r="O67" s="68">
        <v>4</v>
      </c>
      <c r="P67" s="65">
        <v>11008</v>
      </c>
      <c r="Q67" s="68">
        <v>5</v>
      </c>
      <c r="R67" s="65">
        <v>6864</v>
      </c>
      <c r="S67" s="68">
        <v>1</v>
      </c>
      <c r="T67" s="79">
        <v>159270.599606466</v>
      </c>
      <c r="U67" s="79">
        <v>62878.4190121246</v>
      </c>
      <c r="V67" s="79">
        <v>96392.1805943413</v>
      </c>
      <c r="W67" s="79">
        <v>592750</v>
      </c>
      <c r="X67" s="79">
        <v>231683</v>
      </c>
      <c r="Y67" s="68">
        <v>361067</v>
      </c>
      <c r="Z67" s="65">
        <v>9063.28387415988</v>
      </c>
      <c r="AA67" s="68">
        <v>6</v>
      </c>
      <c r="AB67" s="65">
        <v>13051.1966246567</v>
      </c>
      <c r="AC67" s="68">
        <v>4</v>
      </c>
      <c r="AD67" s="65">
        <v>35.8508124053465</v>
      </c>
      <c r="AE67" s="68">
        <v>4</v>
      </c>
      <c r="AF67" s="65">
        <v>6314.39589795486</v>
      </c>
      <c r="AG67" s="68">
        <v>1</v>
      </c>
      <c r="AH67" s="65">
        <v>8.18003043644234</v>
      </c>
      <c r="AI67" s="68">
        <v>7</v>
      </c>
      <c r="AJ67" s="68">
        <v>339209.443293808</v>
      </c>
      <c r="AK67" s="68">
        <v>68080</v>
      </c>
      <c r="AL67" s="68">
        <v>46814.2</v>
      </c>
      <c r="AM67" s="68"/>
      <c r="AN67" s="91">
        <v>5722.63927952438</v>
      </c>
      <c r="AO67" s="68">
        <v>6</v>
      </c>
      <c r="AP67" s="91">
        <v>1148.54491775622</v>
      </c>
      <c r="AQ67" s="68">
        <v>5</v>
      </c>
      <c r="AR67" s="91">
        <v>789.779839730072</v>
      </c>
      <c r="AS67" s="68">
        <v>11</v>
      </c>
      <c r="AT67" s="91">
        <v>0</v>
      </c>
      <c r="AU67" s="68">
        <v>1</v>
      </c>
      <c r="AV67" s="91">
        <v>5.96210197162779</v>
      </c>
      <c r="AW67" s="68">
        <v>8</v>
      </c>
      <c r="AX67" s="91">
        <v>-14.1747768645051</v>
      </c>
      <c r="AY67" s="68">
        <v>8</v>
      </c>
      <c r="AZ67" s="91">
        <v>14.4</v>
      </c>
      <c r="BA67" s="68">
        <v>4</v>
      </c>
      <c r="BB67" s="68"/>
      <c r="BC67" s="68"/>
      <c r="BD67" s="99"/>
    </row>
    <row r="68" s="54" customFormat="1" ht="27" customHeight="1" spans="1:56">
      <c r="A68" s="68" t="s">
        <v>658</v>
      </c>
      <c r="B68" s="65">
        <v>8648.71825736239</v>
      </c>
      <c r="C68" s="68">
        <v>6</v>
      </c>
      <c r="D68" s="65">
        <v>10.0538891577391</v>
      </c>
      <c r="E68" s="68">
        <v>4</v>
      </c>
      <c r="F68" s="65">
        <v>12146.761</v>
      </c>
      <c r="G68" s="68">
        <v>4</v>
      </c>
      <c r="H68" s="65">
        <v>9.45</v>
      </c>
      <c r="I68" s="68">
        <v>2</v>
      </c>
      <c r="J68" s="65">
        <v>6298.712</v>
      </c>
      <c r="K68" s="68">
        <v>5</v>
      </c>
      <c r="L68" s="65">
        <v>9.6</v>
      </c>
      <c r="M68" s="68">
        <v>10</v>
      </c>
      <c r="N68" s="65">
        <v>7858.62119326494</v>
      </c>
      <c r="O68" s="68">
        <v>6</v>
      </c>
      <c r="P68" s="65">
        <v>11098</v>
      </c>
      <c r="Q68" s="68">
        <v>4</v>
      </c>
      <c r="R68" s="65">
        <v>5747</v>
      </c>
      <c r="S68" s="68">
        <v>5</v>
      </c>
      <c r="T68" s="79">
        <v>586258.772000536</v>
      </c>
      <c r="U68" s="79">
        <v>235584.8561862</v>
      </c>
      <c r="V68" s="79">
        <v>350673.915814336</v>
      </c>
      <c r="W68" s="79">
        <v>838712</v>
      </c>
      <c r="X68" s="79">
        <v>261289</v>
      </c>
      <c r="Y68" s="68">
        <v>577423</v>
      </c>
      <c r="Z68" s="65">
        <v>6248.10572955238</v>
      </c>
      <c r="AA68" s="68">
        <v>9</v>
      </c>
      <c r="AB68" s="65">
        <v>12825.4156426303</v>
      </c>
      <c r="AC68" s="68">
        <v>5</v>
      </c>
      <c r="AD68" s="65">
        <v>59.9176026783728</v>
      </c>
      <c r="AE68" s="68">
        <v>1</v>
      </c>
      <c r="AF68" s="65">
        <v>5407.19882710605</v>
      </c>
      <c r="AG68" s="68">
        <v>6</v>
      </c>
      <c r="AH68" s="65">
        <v>-6.89993914251299</v>
      </c>
      <c r="AI68" s="68">
        <v>10</v>
      </c>
      <c r="AJ68" s="68">
        <v>301821.782333373</v>
      </c>
      <c r="AK68" s="68">
        <v>48767</v>
      </c>
      <c r="AL68" s="68">
        <v>57867.8</v>
      </c>
      <c r="AM68" s="68"/>
      <c r="AN68" s="91">
        <v>3598.63436237198</v>
      </c>
      <c r="AO68" s="68">
        <v>11</v>
      </c>
      <c r="AP68" s="91">
        <v>581.451082135465</v>
      </c>
      <c r="AQ68" s="68">
        <v>12</v>
      </c>
      <c r="AR68" s="91">
        <v>689.960320109883</v>
      </c>
      <c r="AS68" s="68">
        <v>12</v>
      </c>
      <c r="AT68" s="91">
        <v>0</v>
      </c>
      <c r="AU68" s="68">
        <v>1</v>
      </c>
      <c r="AV68" s="91">
        <v>-3.76989493531718</v>
      </c>
      <c r="AW68" s="68">
        <v>11</v>
      </c>
      <c r="AX68" s="91">
        <v>-28.3912366744002</v>
      </c>
      <c r="AY68" s="68">
        <v>12</v>
      </c>
      <c r="AZ68" s="91">
        <v>11.1</v>
      </c>
      <c r="BA68" s="68">
        <v>8</v>
      </c>
      <c r="BB68" s="68"/>
      <c r="BC68" s="68"/>
      <c r="BD68" s="99"/>
    </row>
    <row r="69" s="54" customFormat="1" ht="27" customHeight="1" spans="1:56">
      <c r="A69" s="68" t="s">
        <v>659</v>
      </c>
      <c r="B69" s="65">
        <v>7236.8867579197</v>
      </c>
      <c r="C69" s="68">
        <v>7</v>
      </c>
      <c r="D69" s="65">
        <v>9.83959001951375</v>
      </c>
      <c r="E69" s="68">
        <v>7</v>
      </c>
      <c r="F69" s="65">
        <v>11483.9928</v>
      </c>
      <c r="G69" s="68">
        <v>6</v>
      </c>
      <c r="H69" s="65">
        <v>8.36</v>
      </c>
      <c r="I69" s="68">
        <v>10</v>
      </c>
      <c r="J69" s="65">
        <v>5018.98866</v>
      </c>
      <c r="K69" s="68">
        <v>7</v>
      </c>
      <c r="L69" s="65">
        <v>10.138</v>
      </c>
      <c r="M69" s="68">
        <v>5</v>
      </c>
      <c r="N69" s="65">
        <v>6588.59593033261</v>
      </c>
      <c r="O69" s="68">
        <v>7</v>
      </c>
      <c r="P69" s="65">
        <v>10598</v>
      </c>
      <c r="Q69" s="68">
        <v>6</v>
      </c>
      <c r="R69" s="65">
        <v>4557</v>
      </c>
      <c r="S69" s="68">
        <v>7</v>
      </c>
      <c r="T69" s="79">
        <v>493487.77597221</v>
      </c>
      <c r="U69" s="79">
        <v>169296.968103007</v>
      </c>
      <c r="V69" s="79">
        <v>324190.807869203</v>
      </c>
      <c r="W69" s="79">
        <v>500292</v>
      </c>
      <c r="X69" s="79">
        <v>166493</v>
      </c>
      <c r="Y69" s="68">
        <v>333799</v>
      </c>
      <c r="Z69" s="65">
        <v>5894.39488144594</v>
      </c>
      <c r="AA69" s="68">
        <v>11</v>
      </c>
      <c r="AB69" s="65">
        <v>11891</v>
      </c>
      <c r="AC69" s="68">
        <v>7</v>
      </c>
      <c r="AD69" s="65">
        <v>29.6685406852294</v>
      </c>
      <c r="AE69" s="68">
        <v>6</v>
      </c>
      <c r="AF69" s="65">
        <v>4956</v>
      </c>
      <c r="AG69" s="68">
        <v>8</v>
      </c>
      <c r="AH69" s="65">
        <v>-1.77224093037584</v>
      </c>
      <c r="AI69" s="68">
        <v>9</v>
      </c>
      <c r="AJ69" s="68">
        <v>233989.868852693</v>
      </c>
      <c r="AK69" s="68">
        <v>36896</v>
      </c>
      <c r="AL69" s="68">
        <v>72136.2</v>
      </c>
      <c r="AM69" s="68"/>
      <c r="AN69" s="91">
        <v>4677.06597052707</v>
      </c>
      <c r="AO69" s="68">
        <v>8</v>
      </c>
      <c r="AP69" s="91">
        <v>737.489306245153</v>
      </c>
      <c r="AQ69" s="68">
        <v>9</v>
      </c>
      <c r="AR69" s="91">
        <v>1441.88194094649</v>
      </c>
      <c r="AS69" s="68">
        <v>5</v>
      </c>
      <c r="AT69" s="91">
        <v>0</v>
      </c>
      <c r="AU69" s="68">
        <v>1</v>
      </c>
      <c r="AV69" s="91">
        <v>5.8563537014755</v>
      </c>
      <c r="AW69" s="68">
        <v>9</v>
      </c>
      <c r="AX69" s="91">
        <v>-16.5362168031489</v>
      </c>
      <c r="AY69" s="68">
        <v>9</v>
      </c>
      <c r="AZ69" s="91">
        <v>4.7</v>
      </c>
      <c r="BA69" s="68">
        <v>10</v>
      </c>
      <c r="BB69" s="68"/>
      <c r="BC69" s="68"/>
      <c r="BD69" s="99"/>
    </row>
    <row r="70" s="54" customFormat="1" ht="27" customHeight="1" spans="1:56">
      <c r="A70" s="68" t="s">
        <v>660</v>
      </c>
      <c r="B70" s="65">
        <v>6434.842149339</v>
      </c>
      <c r="C70" s="68">
        <v>10</v>
      </c>
      <c r="D70" s="65">
        <v>10.0637643881629</v>
      </c>
      <c r="E70" s="68">
        <v>3</v>
      </c>
      <c r="F70" s="65">
        <v>10437.24682</v>
      </c>
      <c r="G70" s="68">
        <v>10</v>
      </c>
      <c r="H70" s="65">
        <v>8.563</v>
      </c>
      <c r="I70" s="68">
        <v>8</v>
      </c>
      <c r="J70" s="65">
        <v>4580.759</v>
      </c>
      <c r="K70" s="68">
        <v>10</v>
      </c>
      <c r="L70" s="65">
        <v>10.3</v>
      </c>
      <c r="M70" s="68">
        <v>3</v>
      </c>
      <c r="N70" s="65">
        <v>5846.46744104189</v>
      </c>
      <c r="O70" s="68">
        <v>10</v>
      </c>
      <c r="P70" s="65">
        <v>9614</v>
      </c>
      <c r="Q70" s="68">
        <v>10</v>
      </c>
      <c r="R70" s="65">
        <v>4153</v>
      </c>
      <c r="S70" s="68">
        <v>10</v>
      </c>
      <c r="T70" s="79">
        <v>507662.370971619</v>
      </c>
      <c r="U70" s="79">
        <v>160718.89441272</v>
      </c>
      <c r="V70" s="79">
        <v>346943.476558899</v>
      </c>
      <c r="W70" s="79">
        <v>515283</v>
      </c>
      <c r="X70" s="79">
        <v>158057</v>
      </c>
      <c r="Y70" s="68">
        <v>357226</v>
      </c>
      <c r="Z70" s="65">
        <v>5355.27804748358</v>
      </c>
      <c r="AA70" s="68">
        <v>12</v>
      </c>
      <c r="AB70" s="65">
        <v>10230.2245044812</v>
      </c>
      <c r="AC70" s="68">
        <v>11</v>
      </c>
      <c r="AD70" s="65">
        <v>18.5103909437242</v>
      </c>
      <c r="AE70" s="68">
        <v>8</v>
      </c>
      <c r="AF70" s="65">
        <v>4546</v>
      </c>
      <c r="AG70" s="68">
        <v>11</v>
      </c>
      <c r="AH70" s="65">
        <v>-21.6756103930144</v>
      </c>
      <c r="AI70" s="68">
        <v>11</v>
      </c>
      <c r="AJ70" s="68">
        <v>201788.636181273</v>
      </c>
      <c r="AK70" s="68">
        <v>31552</v>
      </c>
      <c r="AL70" s="68">
        <v>66831.1</v>
      </c>
      <c r="AM70" s="68"/>
      <c r="AN70" s="91">
        <v>3916.07400557116</v>
      </c>
      <c r="AO70" s="68">
        <v>10</v>
      </c>
      <c r="AP70" s="91">
        <v>612.323713376921</v>
      </c>
      <c r="AQ70" s="68">
        <v>11</v>
      </c>
      <c r="AR70" s="91">
        <v>1296.97855353272</v>
      </c>
      <c r="AS70" s="68">
        <v>6</v>
      </c>
      <c r="AT70" s="91">
        <v>0</v>
      </c>
      <c r="AU70" s="68">
        <v>1</v>
      </c>
      <c r="AV70" s="91">
        <v>8.91859402307593</v>
      </c>
      <c r="AW70" s="68">
        <v>1</v>
      </c>
      <c r="AX70" s="91">
        <v>15.460899476708</v>
      </c>
      <c r="AY70" s="68">
        <v>2</v>
      </c>
      <c r="AZ70" s="91">
        <v>11.4</v>
      </c>
      <c r="BA70" s="68">
        <v>7</v>
      </c>
      <c r="BB70" s="68"/>
      <c r="BC70" s="68"/>
      <c r="BD70" s="99"/>
    </row>
    <row r="71" s="54" customFormat="1" ht="27" customHeight="1" spans="1:56">
      <c r="A71" s="68" t="s">
        <v>661</v>
      </c>
      <c r="B71" s="65">
        <v>6132.91531942985</v>
      </c>
      <c r="C71" s="68">
        <v>12</v>
      </c>
      <c r="D71" s="65">
        <v>10.4200782238553</v>
      </c>
      <c r="E71" s="68">
        <v>2</v>
      </c>
      <c r="F71" s="65">
        <v>8821.9375</v>
      </c>
      <c r="G71" s="68">
        <v>12</v>
      </c>
      <c r="H71" s="65">
        <v>9.25</v>
      </c>
      <c r="I71" s="68">
        <v>4</v>
      </c>
      <c r="J71" s="65">
        <v>4920.1354</v>
      </c>
      <c r="K71" s="68">
        <v>8</v>
      </c>
      <c r="L71" s="65">
        <v>10.54</v>
      </c>
      <c r="M71" s="68">
        <v>2</v>
      </c>
      <c r="N71" s="65">
        <v>5554.16679473506</v>
      </c>
      <c r="O71" s="68">
        <v>12</v>
      </c>
      <c r="P71" s="65">
        <v>8075</v>
      </c>
      <c r="Q71" s="68">
        <v>12</v>
      </c>
      <c r="R71" s="65">
        <v>4451</v>
      </c>
      <c r="S71" s="68">
        <v>8</v>
      </c>
      <c r="T71" s="79">
        <v>562432.519178657</v>
      </c>
      <c r="U71" s="79">
        <v>174818.416673213</v>
      </c>
      <c r="V71" s="79">
        <v>387614.102505444</v>
      </c>
      <c r="W71" s="79">
        <v>571025</v>
      </c>
      <c r="X71" s="79">
        <v>171923</v>
      </c>
      <c r="Y71" s="68">
        <v>399102</v>
      </c>
      <c r="Z71" s="65">
        <v>8079.22257878044</v>
      </c>
      <c r="AA71" s="68">
        <v>7</v>
      </c>
      <c r="AB71" s="65">
        <v>10949.99937596</v>
      </c>
      <c r="AC71" s="68">
        <v>10</v>
      </c>
      <c r="AD71" s="65">
        <v>20.4827650311911</v>
      </c>
      <c r="AE71" s="68">
        <v>7</v>
      </c>
      <c r="AF71" s="65">
        <v>7284.82435196683</v>
      </c>
      <c r="AG71" s="68">
        <v>12</v>
      </c>
      <c r="AH71" s="65">
        <v>65.3331960323084</v>
      </c>
      <c r="AI71" s="68">
        <v>1</v>
      </c>
      <c r="AJ71" s="68">
        <v>268241.383741394</v>
      </c>
      <c r="AK71" s="68">
        <v>43830</v>
      </c>
      <c r="AL71" s="68">
        <v>66978.9</v>
      </c>
      <c r="AM71" s="68"/>
      <c r="AN71" s="91">
        <v>4697.54185440907</v>
      </c>
      <c r="AO71" s="68">
        <v>7</v>
      </c>
      <c r="AP71" s="91">
        <v>767.567094260321</v>
      </c>
      <c r="AQ71" s="68">
        <v>8</v>
      </c>
      <c r="AR71" s="91">
        <v>1172.95915240138</v>
      </c>
      <c r="AS71" s="68">
        <v>8</v>
      </c>
      <c r="AT71" s="91">
        <v>0</v>
      </c>
      <c r="AU71" s="68">
        <v>1</v>
      </c>
      <c r="AV71" s="91">
        <v>7.83881132464592</v>
      </c>
      <c r="AW71" s="68">
        <v>3</v>
      </c>
      <c r="AX71" s="91">
        <v>7.83348915022388</v>
      </c>
      <c r="AY71" s="68">
        <v>4</v>
      </c>
      <c r="AZ71" s="91">
        <v>14.7</v>
      </c>
      <c r="BA71" s="68">
        <v>2</v>
      </c>
      <c r="BB71" s="68"/>
      <c r="BC71" s="68"/>
      <c r="BD71" s="99"/>
    </row>
    <row r="72" s="54" customFormat="1" ht="27" customHeight="1" spans="1:56">
      <c r="A72" s="68" t="s">
        <v>662</v>
      </c>
      <c r="B72" s="65">
        <v>6816.92556303883</v>
      </c>
      <c r="C72" s="68">
        <v>8</v>
      </c>
      <c r="D72" s="65">
        <v>9.62631428583391</v>
      </c>
      <c r="E72" s="68">
        <v>10</v>
      </c>
      <c r="F72" s="65">
        <v>10712.958</v>
      </c>
      <c r="G72" s="68">
        <v>9</v>
      </c>
      <c r="H72" s="65">
        <v>7.95</v>
      </c>
      <c r="I72" s="68">
        <v>12</v>
      </c>
      <c r="J72" s="65">
        <v>4852.1075</v>
      </c>
      <c r="K72" s="68">
        <v>9</v>
      </c>
      <c r="L72" s="65">
        <v>10.15</v>
      </c>
      <c r="M72" s="68">
        <v>4</v>
      </c>
      <c r="N72" s="65">
        <v>6218.32961132373</v>
      </c>
      <c r="O72" s="68">
        <v>8</v>
      </c>
      <c r="P72" s="65">
        <v>9924</v>
      </c>
      <c r="Q72" s="68">
        <v>8</v>
      </c>
      <c r="R72" s="65">
        <v>4405</v>
      </c>
      <c r="S72" s="68">
        <v>9</v>
      </c>
      <c r="T72" s="79">
        <v>519363.422103418</v>
      </c>
      <c r="U72" s="79">
        <v>174113.745612596</v>
      </c>
      <c r="V72" s="79">
        <v>345249.676490822</v>
      </c>
      <c r="W72" s="79">
        <v>526712</v>
      </c>
      <c r="X72" s="79">
        <v>171230</v>
      </c>
      <c r="Y72" s="68">
        <v>355482</v>
      </c>
      <c r="Z72" s="65">
        <v>6867.92104540414</v>
      </c>
      <c r="AA72" s="68">
        <v>8</v>
      </c>
      <c r="AB72" s="65">
        <v>11387.2674843</v>
      </c>
      <c r="AC72" s="68">
        <v>8</v>
      </c>
      <c r="AD72" s="65">
        <v>49.0797939277722</v>
      </c>
      <c r="AE72" s="68">
        <v>3</v>
      </c>
      <c r="AF72" s="65">
        <v>5167.83307334463</v>
      </c>
      <c r="AG72" s="68">
        <v>5</v>
      </c>
      <c r="AH72" s="65">
        <v>6.64122509879725</v>
      </c>
      <c r="AI72" s="68">
        <v>8</v>
      </c>
      <c r="AJ72" s="68">
        <v>176565.258405112</v>
      </c>
      <c r="AK72" s="68">
        <v>33180</v>
      </c>
      <c r="AL72" s="68">
        <v>59968.1</v>
      </c>
      <c r="AM72" s="68"/>
      <c r="AN72" s="91">
        <v>3352.21636122039</v>
      </c>
      <c r="AO72" s="68">
        <v>12</v>
      </c>
      <c r="AP72" s="91">
        <v>629.945776819211</v>
      </c>
      <c r="AQ72" s="68">
        <v>10</v>
      </c>
      <c r="AR72" s="91">
        <v>1138.53680948982</v>
      </c>
      <c r="AS72" s="68">
        <v>10</v>
      </c>
      <c r="AT72" s="91">
        <v>0</v>
      </c>
      <c r="AU72" s="68">
        <v>1</v>
      </c>
      <c r="AV72" s="91">
        <v>8.28045459183086</v>
      </c>
      <c r="AW72" s="68">
        <v>2</v>
      </c>
      <c r="AX72" s="91">
        <v>20.3089307081475</v>
      </c>
      <c r="AY72" s="68">
        <v>1</v>
      </c>
      <c r="AZ72" s="91">
        <v>11.6</v>
      </c>
      <c r="BA72" s="68">
        <v>6</v>
      </c>
      <c r="BB72" s="68"/>
      <c r="BC72" s="68"/>
      <c r="BD72" s="99"/>
    </row>
    <row r="73" s="54" customFormat="1" ht="27" customHeight="1" spans="1:56">
      <c r="A73" s="68" t="s">
        <v>663</v>
      </c>
      <c r="B73" s="65">
        <v>6270.99923296424</v>
      </c>
      <c r="C73" s="68">
        <v>11</v>
      </c>
      <c r="D73" s="65">
        <v>10.4884092066229</v>
      </c>
      <c r="E73" s="68">
        <v>1</v>
      </c>
      <c r="F73" s="65">
        <v>10727.217</v>
      </c>
      <c r="G73" s="68">
        <v>8</v>
      </c>
      <c r="H73" s="65">
        <v>8.95</v>
      </c>
      <c r="I73" s="68">
        <v>5</v>
      </c>
      <c r="J73" s="65">
        <v>4426.7064</v>
      </c>
      <c r="K73" s="68">
        <v>11</v>
      </c>
      <c r="L73" s="65">
        <v>10.64</v>
      </c>
      <c r="M73" s="68">
        <v>1</v>
      </c>
      <c r="N73" s="65">
        <v>5675.70777604094</v>
      </c>
      <c r="O73" s="68">
        <v>11</v>
      </c>
      <c r="P73" s="65">
        <v>9846</v>
      </c>
      <c r="Q73" s="68">
        <v>9</v>
      </c>
      <c r="R73" s="65">
        <v>4001</v>
      </c>
      <c r="S73" s="68">
        <v>11</v>
      </c>
      <c r="T73" s="79">
        <v>316535.419131546</v>
      </c>
      <c r="U73" s="79">
        <v>92656.6181610171</v>
      </c>
      <c r="V73" s="79">
        <v>223878.800970529</v>
      </c>
      <c r="W73" s="79">
        <v>321636</v>
      </c>
      <c r="X73" s="79">
        <v>91122</v>
      </c>
      <c r="Y73" s="68">
        <v>230514</v>
      </c>
      <c r="Z73" s="65">
        <v>6186.32651855586</v>
      </c>
      <c r="AA73" s="68">
        <v>10</v>
      </c>
      <c r="AB73" s="65">
        <v>12108.5901454749</v>
      </c>
      <c r="AC73" s="68">
        <v>6</v>
      </c>
      <c r="AD73" s="65">
        <v>52.0977716429588</v>
      </c>
      <c r="AE73" s="68">
        <v>2</v>
      </c>
      <c r="AF73" s="65">
        <v>5389.35016908172</v>
      </c>
      <c r="AG73" s="68">
        <v>10</v>
      </c>
      <c r="AH73" s="65">
        <v>13.4686063966629</v>
      </c>
      <c r="AI73" s="68">
        <v>6</v>
      </c>
      <c r="AJ73" s="68">
        <v>139779.174239907</v>
      </c>
      <c r="AK73" s="68">
        <v>24978</v>
      </c>
      <c r="AL73" s="68">
        <v>37018.5</v>
      </c>
      <c r="AM73" s="68"/>
      <c r="AN73" s="91">
        <v>4345.88087900318</v>
      </c>
      <c r="AO73" s="68">
        <v>9</v>
      </c>
      <c r="AP73" s="91">
        <v>776.592172518002</v>
      </c>
      <c r="AQ73" s="68">
        <v>7</v>
      </c>
      <c r="AR73" s="91">
        <v>1150.94392418759</v>
      </c>
      <c r="AS73" s="68">
        <v>9</v>
      </c>
      <c r="AT73" s="91">
        <v>0</v>
      </c>
      <c r="AU73" s="68">
        <v>1</v>
      </c>
      <c r="AV73" s="91">
        <v>6.95118319553147</v>
      </c>
      <c r="AW73" s="68">
        <v>6</v>
      </c>
      <c r="AX73" s="91">
        <v>6.93094738644633</v>
      </c>
      <c r="AY73" s="68">
        <v>5</v>
      </c>
      <c r="AZ73" s="91">
        <v>14.6</v>
      </c>
      <c r="BA73" s="68">
        <v>3</v>
      </c>
      <c r="BB73" s="68"/>
      <c r="BC73" s="68"/>
      <c r="BD73" s="99"/>
    </row>
    <row r="74" s="54" customFormat="1" ht="27" customHeight="1" spans="1:56">
      <c r="A74" s="68" t="s">
        <v>664</v>
      </c>
      <c r="B74" s="65">
        <v>8773.76780960606</v>
      </c>
      <c r="C74" s="68">
        <v>5</v>
      </c>
      <c r="D74" s="65">
        <v>9.66949679437489</v>
      </c>
      <c r="E74" s="68">
        <v>8</v>
      </c>
      <c r="F74" s="65">
        <v>11468.0075</v>
      </c>
      <c r="G74" s="68">
        <v>7</v>
      </c>
      <c r="H74" s="65">
        <v>8.65</v>
      </c>
      <c r="I74" s="68">
        <v>7</v>
      </c>
      <c r="J74" s="65">
        <v>6899.8344</v>
      </c>
      <c r="K74" s="68">
        <v>4</v>
      </c>
      <c r="L74" s="65">
        <v>9.94</v>
      </c>
      <c r="M74" s="68">
        <v>7</v>
      </c>
      <c r="N74" s="65">
        <v>8000.18972099093</v>
      </c>
      <c r="O74" s="68">
        <v>5</v>
      </c>
      <c r="P74" s="65">
        <v>10555</v>
      </c>
      <c r="Q74" s="68">
        <v>7</v>
      </c>
      <c r="R74" s="65">
        <v>6276</v>
      </c>
      <c r="S74" s="68">
        <v>4</v>
      </c>
      <c r="T74" s="79">
        <v>657429.984597054</v>
      </c>
      <c r="U74" s="79">
        <v>269687.681627742</v>
      </c>
      <c r="V74" s="79">
        <v>387742.302969312</v>
      </c>
      <c r="W74" s="79">
        <v>664455</v>
      </c>
      <c r="X74" s="79">
        <v>265221</v>
      </c>
      <c r="Y74" s="68">
        <v>399234</v>
      </c>
      <c r="Z74" s="65">
        <v>10207.207982606</v>
      </c>
      <c r="AA74" s="68">
        <v>4</v>
      </c>
      <c r="AB74" s="65">
        <v>11104.0927442431</v>
      </c>
      <c r="AC74" s="68">
        <v>9</v>
      </c>
      <c r="AD74" s="65">
        <v>5.47862964875459</v>
      </c>
      <c r="AE74" s="68">
        <v>11</v>
      </c>
      <c r="AF74" s="65">
        <v>9371.28054733851</v>
      </c>
      <c r="AG74" s="68">
        <v>9</v>
      </c>
      <c r="AH74" s="65">
        <v>47.4543878699217</v>
      </c>
      <c r="AI74" s="68">
        <v>2</v>
      </c>
      <c r="AJ74" s="68">
        <v>524232.147044366</v>
      </c>
      <c r="AK74" s="68">
        <v>79527</v>
      </c>
      <c r="AL74" s="68">
        <v>84895.4</v>
      </c>
      <c r="AM74" s="68"/>
      <c r="AN74" s="91">
        <v>7889.65613990964</v>
      </c>
      <c r="AO74" s="68">
        <v>3</v>
      </c>
      <c r="AP74" s="91">
        <v>1196.87563491884</v>
      </c>
      <c r="AQ74" s="68">
        <v>4</v>
      </c>
      <c r="AR74" s="91">
        <v>1277.66966912733</v>
      </c>
      <c r="AS74" s="68">
        <v>7</v>
      </c>
      <c r="AT74" s="91">
        <v>0</v>
      </c>
      <c r="AU74" s="68">
        <v>1</v>
      </c>
      <c r="AV74" s="91">
        <v>5.26527289444205</v>
      </c>
      <c r="AW74" s="68">
        <v>10</v>
      </c>
      <c r="AX74" s="91">
        <v>-22.6970071055727</v>
      </c>
      <c r="AY74" s="68">
        <v>11</v>
      </c>
      <c r="AZ74" s="91">
        <v>6.2</v>
      </c>
      <c r="BA74" s="68">
        <v>9</v>
      </c>
      <c r="BB74" s="68"/>
      <c r="BC74" s="68"/>
      <c r="BD74" s="99"/>
    </row>
    <row r="75" s="54" customFormat="1" ht="27" customHeight="1" spans="1:56">
      <c r="A75" s="68" t="s">
        <v>801</v>
      </c>
      <c r="B75" s="65">
        <v>15140.2368</v>
      </c>
      <c r="C75" s="68">
        <v>1</v>
      </c>
      <c r="D75" s="65">
        <v>8.15999999999997</v>
      </c>
      <c r="E75" s="68">
        <v>12</v>
      </c>
      <c r="F75" s="65">
        <v>15140.2368</v>
      </c>
      <c r="G75" s="68">
        <v>3</v>
      </c>
      <c r="H75" s="65">
        <v>8.16</v>
      </c>
      <c r="I75" s="68">
        <v>11</v>
      </c>
      <c r="J75" s="65">
        <v>0</v>
      </c>
      <c r="K75" s="68" t="s">
        <v>802</v>
      </c>
      <c r="L75" s="65" t="s">
        <v>802</v>
      </c>
      <c r="M75" s="68" t="s">
        <v>802</v>
      </c>
      <c r="N75" s="65">
        <v>13998</v>
      </c>
      <c r="O75" s="68">
        <v>1</v>
      </c>
      <c r="P75" s="65">
        <v>13998</v>
      </c>
      <c r="Q75" s="68">
        <v>3</v>
      </c>
      <c r="R75" s="65" t="s">
        <v>802</v>
      </c>
      <c r="S75" s="68" t="s">
        <v>802</v>
      </c>
      <c r="T75" s="79">
        <v>78156.4604057428</v>
      </c>
      <c r="U75" s="79">
        <v>78156.4604057428</v>
      </c>
      <c r="V75" s="79">
        <v>0</v>
      </c>
      <c r="W75" s="79">
        <v>76862</v>
      </c>
      <c r="X75" s="79">
        <v>76862</v>
      </c>
      <c r="Y75" s="68">
        <v>0</v>
      </c>
      <c r="Z75" s="65">
        <v>15372.0191252546</v>
      </c>
      <c r="AA75" s="68">
        <v>1</v>
      </c>
      <c r="AB75" s="65">
        <v>15372.0191252546</v>
      </c>
      <c r="AC75" s="68">
        <v>2</v>
      </c>
      <c r="AD75" s="65">
        <v>17.4536814785115</v>
      </c>
      <c r="AE75" s="68">
        <v>9</v>
      </c>
      <c r="AF75" s="65">
        <v>0</v>
      </c>
      <c r="AG75" s="68">
        <v>3</v>
      </c>
      <c r="AH75" s="65"/>
      <c r="AI75" s="68" t="e">
        <v>#N/A</v>
      </c>
      <c r="AJ75" s="68">
        <v>315928.844838635</v>
      </c>
      <c r="AK75" s="68">
        <v>50692</v>
      </c>
      <c r="AL75" s="68">
        <v>87007.1</v>
      </c>
      <c r="AM75" s="68"/>
      <c r="AN75" s="91">
        <v>41103.3859174409</v>
      </c>
      <c r="AO75" s="68">
        <v>1</v>
      </c>
      <c r="AP75" s="91">
        <v>6595.19658608936</v>
      </c>
      <c r="AQ75" s="68">
        <v>1</v>
      </c>
      <c r="AR75" s="91">
        <v>11319.9110093414</v>
      </c>
      <c r="AS75" s="68">
        <v>1</v>
      </c>
      <c r="AT75" s="91">
        <v>0</v>
      </c>
      <c r="AU75" s="68">
        <v>1</v>
      </c>
      <c r="AV75" s="91">
        <v>-5.67212540506173</v>
      </c>
      <c r="AW75" s="68">
        <v>12</v>
      </c>
      <c r="AX75" s="91">
        <v>10.5340049279344</v>
      </c>
      <c r="AY75" s="68">
        <v>3</v>
      </c>
      <c r="AZ75" s="91">
        <v>3.1</v>
      </c>
      <c r="BA75" s="68">
        <v>11</v>
      </c>
      <c r="BB75" s="68"/>
      <c r="BC75" s="68"/>
      <c r="BD75" s="99"/>
    </row>
    <row r="76" s="53" customFormat="1" ht="27" hidden="1" customHeight="1" spans="1:56">
      <c r="A76" s="64" t="s">
        <v>624</v>
      </c>
      <c r="B76" s="75">
        <v>9074.97303579778</v>
      </c>
      <c r="C76" s="64"/>
      <c r="D76" s="75">
        <v>8.94325373106577</v>
      </c>
      <c r="E76" s="64"/>
      <c r="F76" s="75">
        <v>12339.702</v>
      </c>
      <c r="G76" s="64"/>
      <c r="H76" s="75">
        <v>8.3</v>
      </c>
      <c r="I76" s="64"/>
      <c r="J76" s="75">
        <v>6492.096</v>
      </c>
      <c r="K76" s="64"/>
      <c r="L76" s="75">
        <v>8.8</v>
      </c>
      <c r="M76" s="64"/>
      <c r="N76" s="75">
        <v>8330.01471000778</v>
      </c>
      <c r="O76" s="64"/>
      <c r="P76" s="75">
        <v>11393.9629402423</v>
      </c>
      <c r="Q76" s="64"/>
      <c r="R76" s="75">
        <v>5967.10285169755</v>
      </c>
      <c r="S76" s="64"/>
      <c r="T76" s="80">
        <v>1317596.23024529</v>
      </c>
      <c r="U76" s="80">
        <v>581979.881263253</v>
      </c>
      <c r="V76" s="80">
        <v>735616.348982038</v>
      </c>
      <c r="W76" s="80">
        <v>1358980</v>
      </c>
      <c r="X76" s="80">
        <v>555143</v>
      </c>
      <c r="Y76" s="64">
        <v>803837</v>
      </c>
      <c r="Z76" s="75">
        <v>11231.150309775</v>
      </c>
      <c r="AA76" s="64"/>
      <c r="AB76" s="75">
        <v>14360.3033810741</v>
      </c>
      <c r="AC76" s="64"/>
      <c r="AD76" s="75">
        <v>26.0335826728736</v>
      </c>
      <c r="AE76" s="64"/>
      <c r="AF76" s="75">
        <v>8906.49331107497</v>
      </c>
      <c r="AG76" s="64"/>
      <c r="AH76" s="75">
        <v>49.2597476115654</v>
      </c>
      <c r="AI76" s="64"/>
      <c r="AJ76" s="64">
        <v>1053000</v>
      </c>
      <c r="AK76" s="64">
        <v>385549</v>
      </c>
      <c r="AL76" s="64">
        <v>358574</v>
      </c>
      <c r="AM76" s="64">
        <v>3300</v>
      </c>
      <c r="AN76" s="92">
        <v>7748.4584026255</v>
      </c>
      <c r="AO76" s="64"/>
      <c r="AP76" s="92">
        <v>2837.04690282418</v>
      </c>
      <c r="AQ76" s="64"/>
      <c r="AR76" s="92">
        <v>1564.44539286818</v>
      </c>
      <c r="AS76" s="64"/>
      <c r="AT76" s="92">
        <v>24.2829180709061</v>
      </c>
      <c r="AU76" s="64"/>
      <c r="AV76" s="92">
        <v>5.1</v>
      </c>
      <c r="AW76" s="64"/>
      <c r="AX76" s="92">
        <v>1.5</v>
      </c>
      <c r="AY76" s="64"/>
      <c r="AZ76" s="92"/>
      <c r="BA76" s="64"/>
      <c r="BB76" s="64"/>
      <c r="BC76" s="64"/>
      <c r="BD76" s="98"/>
    </row>
    <row r="77" s="54" customFormat="1" ht="27" hidden="1" customHeight="1" spans="1:56">
      <c r="A77" s="68" t="s">
        <v>724</v>
      </c>
      <c r="B77" s="65">
        <v>12368.116814991</v>
      </c>
      <c r="C77" s="68">
        <v>1</v>
      </c>
      <c r="D77" s="65">
        <v>8.35791027425654</v>
      </c>
      <c r="E77" s="68">
        <v>7</v>
      </c>
      <c r="F77" s="65">
        <v>13488.809838</v>
      </c>
      <c r="G77" s="68">
        <v>1</v>
      </c>
      <c r="H77" s="65">
        <v>8.1094</v>
      </c>
      <c r="I77" s="68">
        <v>7</v>
      </c>
      <c r="J77" s="65">
        <v>7085.05</v>
      </c>
      <c r="K77" s="68">
        <v>1</v>
      </c>
      <c r="L77" s="65">
        <v>8.5</v>
      </c>
      <c r="M77" s="68">
        <v>7</v>
      </c>
      <c r="N77" s="65">
        <v>11414.1337569975</v>
      </c>
      <c r="O77" s="68">
        <v>1</v>
      </c>
      <c r="P77" s="65">
        <v>12477</v>
      </c>
      <c r="Q77" s="68">
        <v>1</v>
      </c>
      <c r="R77" s="65">
        <v>6530</v>
      </c>
      <c r="S77" s="68">
        <v>1</v>
      </c>
      <c r="T77" s="79">
        <v>222490.206298572</v>
      </c>
      <c r="U77" s="79">
        <v>183553.202382993</v>
      </c>
      <c r="V77" s="79">
        <v>38937.0039155796</v>
      </c>
      <c r="W77" s="79">
        <v>217637</v>
      </c>
      <c r="X77" s="79">
        <v>175089</v>
      </c>
      <c r="Y77" s="68">
        <v>42548</v>
      </c>
      <c r="Z77" s="65">
        <v>12649.3813399677</v>
      </c>
      <c r="AA77" s="68">
        <v>2</v>
      </c>
      <c r="AB77" s="65">
        <v>14238.462044271</v>
      </c>
      <c r="AC77" s="68">
        <v>7</v>
      </c>
      <c r="AD77" s="65">
        <v>14.1168984432621</v>
      </c>
      <c r="AE77" s="68">
        <v>5</v>
      </c>
      <c r="AF77" s="65">
        <v>7327.42845525883</v>
      </c>
      <c r="AG77" s="68">
        <v>7</v>
      </c>
      <c r="AH77" s="65">
        <v>12.2074727890414</v>
      </c>
      <c r="AI77" s="68">
        <v>7</v>
      </c>
      <c r="AJ77" s="68">
        <v>260241</v>
      </c>
      <c r="AK77" s="68">
        <v>41444</v>
      </c>
      <c r="AL77" s="68">
        <v>212605</v>
      </c>
      <c r="AM77" s="68">
        <v>1446</v>
      </c>
      <c r="AN77" s="91">
        <v>11957.5715526312</v>
      </c>
      <c r="AO77" s="68">
        <v>1</v>
      </c>
      <c r="AP77" s="91">
        <v>1904.27179202066</v>
      </c>
      <c r="AQ77" s="68">
        <v>4</v>
      </c>
      <c r="AR77" s="91">
        <v>1446.53712374275</v>
      </c>
      <c r="AS77" s="68">
        <v>2</v>
      </c>
      <c r="AT77" s="91">
        <v>66.44090848523</v>
      </c>
      <c r="AU77" s="68">
        <v>2</v>
      </c>
      <c r="AV77" s="91">
        <v>3.2</v>
      </c>
      <c r="AW77" s="68">
        <v>6</v>
      </c>
      <c r="AX77" s="91">
        <v>0.9</v>
      </c>
      <c r="AY77" s="68">
        <v>5</v>
      </c>
      <c r="AZ77" s="91">
        <v>-5.3</v>
      </c>
      <c r="BA77" s="68">
        <v>7</v>
      </c>
      <c r="BB77" s="68"/>
      <c r="BC77" s="68"/>
      <c r="BD77" s="99"/>
    </row>
    <row r="78" s="54" customFormat="1" ht="27" hidden="1" customHeight="1" spans="1:56">
      <c r="A78" s="68" t="s">
        <v>725</v>
      </c>
      <c r="B78" s="65">
        <v>10161.6427041011</v>
      </c>
      <c r="C78" s="68">
        <v>2</v>
      </c>
      <c r="D78" s="65">
        <v>8.96608010552026</v>
      </c>
      <c r="E78" s="68">
        <v>4</v>
      </c>
      <c r="F78" s="65">
        <v>13457.157</v>
      </c>
      <c r="G78" s="68">
        <v>2</v>
      </c>
      <c r="H78" s="65">
        <v>8.22</v>
      </c>
      <c r="I78" s="68">
        <v>5</v>
      </c>
      <c r="J78" s="65">
        <v>6730.853</v>
      </c>
      <c r="K78" s="68">
        <v>3</v>
      </c>
      <c r="L78" s="65">
        <v>9.09</v>
      </c>
      <c r="M78" s="68">
        <v>1</v>
      </c>
      <c r="N78" s="65">
        <v>9325.51000665601</v>
      </c>
      <c r="O78" s="68">
        <v>2</v>
      </c>
      <c r="P78" s="65">
        <v>12435</v>
      </c>
      <c r="Q78" s="68">
        <v>2</v>
      </c>
      <c r="R78" s="65">
        <v>6170</v>
      </c>
      <c r="S78" s="68">
        <v>3</v>
      </c>
      <c r="T78" s="79">
        <v>144454.012178828</v>
      </c>
      <c r="U78" s="79">
        <v>73679.5924922839</v>
      </c>
      <c r="V78" s="79">
        <v>70774.4196865445</v>
      </c>
      <c r="W78" s="79">
        <v>147620</v>
      </c>
      <c r="X78" s="79">
        <v>70282</v>
      </c>
      <c r="Y78" s="68">
        <v>77338</v>
      </c>
      <c r="Z78" s="65">
        <v>13263.6545277043</v>
      </c>
      <c r="AA78" s="68">
        <v>1</v>
      </c>
      <c r="AB78" s="65">
        <v>14114.5433325073</v>
      </c>
      <c r="AC78" s="68">
        <v>1</v>
      </c>
      <c r="AD78" s="65">
        <v>13.5060159159699</v>
      </c>
      <c r="AE78" s="68">
        <v>6</v>
      </c>
      <c r="AF78" s="65">
        <v>12401.913848866</v>
      </c>
      <c r="AG78" s="68">
        <v>1</v>
      </c>
      <c r="AH78" s="65">
        <v>100.999266095947</v>
      </c>
      <c r="AI78" s="68">
        <v>1</v>
      </c>
      <c r="AJ78" s="68">
        <v>136076</v>
      </c>
      <c r="AK78" s="68">
        <v>42736</v>
      </c>
      <c r="AL78" s="68">
        <v>31482</v>
      </c>
      <c r="AM78" s="68">
        <v>977</v>
      </c>
      <c r="AN78" s="91">
        <v>9217.99214198618</v>
      </c>
      <c r="AO78" s="68">
        <v>3</v>
      </c>
      <c r="AP78" s="91">
        <v>2895.00067741498</v>
      </c>
      <c r="AQ78" s="68">
        <v>2</v>
      </c>
      <c r="AR78" s="91">
        <v>1023.43855846091</v>
      </c>
      <c r="AS78" s="68">
        <v>3</v>
      </c>
      <c r="AT78" s="91">
        <v>66.1834439777808</v>
      </c>
      <c r="AU78" s="68">
        <v>3</v>
      </c>
      <c r="AV78" s="91">
        <v>8.2</v>
      </c>
      <c r="AW78" s="68">
        <v>3</v>
      </c>
      <c r="AX78" s="91">
        <v>4.5</v>
      </c>
      <c r="AY78" s="68">
        <v>1</v>
      </c>
      <c r="AZ78" s="91">
        <v>15.3</v>
      </c>
      <c r="BA78" s="68">
        <v>1</v>
      </c>
      <c r="BB78" s="68"/>
      <c r="BC78" s="68"/>
      <c r="BD78" s="99"/>
    </row>
    <row r="79" s="54" customFormat="1" ht="27" hidden="1" customHeight="1" spans="1:56">
      <c r="A79" s="68" t="s">
        <v>726</v>
      </c>
      <c r="B79" s="65">
        <v>9899.41377011584</v>
      </c>
      <c r="C79" s="68">
        <v>3</v>
      </c>
      <c r="D79" s="65">
        <v>8.93590435598983</v>
      </c>
      <c r="E79" s="68">
        <v>6</v>
      </c>
      <c r="F79" s="65">
        <v>13368.972</v>
      </c>
      <c r="G79" s="68">
        <v>3</v>
      </c>
      <c r="H79" s="65">
        <v>8.4</v>
      </c>
      <c r="I79" s="68">
        <v>3</v>
      </c>
      <c r="J79" s="65">
        <v>6754.92</v>
      </c>
      <c r="K79" s="68">
        <v>2</v>
      </c>
      <c r="L79" s="65">
        <v>8.6</v>
      </c>
      <c r="M79" s="68">
        <v>6</v>
      </c>
      <c r="N79" s="65">
        <v>9087.37466186144</v>
      </c>
      <c r="O79" s="68">
        <v>3</v>
      </c>
      <c r="P79" s="65">
        <v>12333</v>
      </c>
      <c r="Q79" s="68">
        <v>3</v>
      </c>
      <c r="R79" s="65">
        <v>6220</v>
      </c>
      <c r="S79" s="68">
        <v>2</v>
      </c>
      <c r="T79" s="79">
        <v>93042.4121752704</v>
      </c>
      <c r="U79" s="79">
        <v>44234.8027263299</v>
      </c>
      <c r="V79" s="79">
        <v>48807.6094489405</v>
      </c>
      <c r="W79" s="79">
        <v>95529</v>
      </c>
      <c r="X79" s="79">
        <v>42195</v>
      </c>
      <c r="Y79" s="68">
        <v>53334</v>
      </c>
      <c r="Z79" s="65">
        <v>10892.9483227137</v>
      </c>
      <c r="AA79" s="68">
        <v>5</v>
      </c>
      <c r="AB79" s="65">
        <v>14267.8696096475</v>
      </c>
      <c r="AC79" s="68">
        <v>5</v>
      </c>
      <c r="AD79" s="65">
        <v>15.6882310410646</v>
      </c>
      <c r="AE79" s="68">
        <v>4</v>
      </c>
      <c r="AF79" s="65">
        <v>7974.41583447518</v>
      </c>
      <c r="AG79" s="68">
        <v>5</v>
      </c>
      <c r="AH79" s="65">
        <v>28.2050245718282</v>
      </c>
      <c r="AI79" s="68">
        <v>5</v>
      </c>
      <c r="AJ79" s="68">
        <v>97913</v>
      </c>
      <c r="AK79" s="68">
        <v>44416</v>
      </c>
      <c r="AL79" s="68">
        <v>15108</v>
      </c>
      <c r="AM79" s="68">
        <v>1091</v>
      </c>
      <c r="AN79" s="91">
        <v>10249.5577259262</v>
      </c>
      <c r="AO79" s="68">
        <v>2</v>
      </c>
      <c r="AP79" s="91">
        <v>4649.47816893299</v>
      </c>
      <c r="AQ79" s="68">
        <v>1</v>
      </c>
      <c r="AR79" s="91">
        <v>4030.60850631745</v>
      </c>
      <c r="AS79" s="68">
        <v>1</v>
      </c>
      <c r="AT79" s="91">
        <v>114.20615729255</v>
      </c>
      <c r="AU79" s="68">
        <v>1</v>
      </c>
      <c r="AV79" s="91">
        <v>5.6</v>
      </c>
      <c r="AW79" s="68">
        <v>5</v>
      </c>
      <c r="AX79" s="91">
        <v>2.2</v>
      </c>
      <c r="AY79" s="68">
        <v>4</v>
      </c>
      <c r="AZ79" s="91">
        <v>-1.7</v>
      </c>
      <c r="BA79" s="68">
        <v>6</v>
      </c>
      <c r="BB79" s="68"/>
      <c r="BC79" s="68"/>
      <c r="BD79" s="99"/>
    </row>
    <row r="80" s="54" customFormat="1" ht="27" hidden="1" customHeight="1" spans="1:56">
      <c r="A80" s="68" t="s">
        <v>727</v>
      </c>
      <c r="B80" s="65">
        <v>7864.84948082544</v>
      </c>
      <c r="C80" s="68">
        <v>7</v>
      </c>
      <c r="D80" s="65">
        <v>9.0136418876946</v>
      </c>
      <c r="E80" s="68">
        <v>2</v>
      </c>
      <c r="F80" s="65">
        <v>11013.835</v>
      </c>
      <c r="G80" s="68">
        <v>5</v>
      </c>
      <c r="H80" s="65">
        <v>8.5</v>
      </c>
      <c r="I80" s="68">
        <v>2</v>
      </c>
      <c r="J80" s="65">
        <v>6412.0826</v>
      </c>
      <c r="K80" s="68">
        <v>5</v>
      </c>
      <c r="L80" s="65">
        <v>8.79</v>
      </c>
      <c r="M80" s="68">
        <v>4</v>
      </c>
      <c r="N80" s="65">
        <v>7214.55530210409</v>
      </c>
      <c r="O80" s="68">
        <v>7</v>
      </c>
      <c r="P80" s="65">
        <v>10151</v>
      </c>
      <c r="Q80" s="68">
        <v>5</v>
      </c>
      <c r="R80" s="65">
        <v>5894</v>
      </c>
      <c r="S80" s="68">
        <v>5</v>
      </c>
      <c r="T80" s="79">
        <v>390166.345762923</v>
      </c>
      <c r="U80" s="79">
        <v>123174.976806023</v>
      </c>
      <c r="V80" s="79">
        <v>266991.3689569</v>
      </c>
      <c r="W80" s="79">
        <v>409247</v>
      </c>
      <c r="X80" s="79">
        <v>117495</v>
      </c>
      <c r="Y80" s="68">
        <v>291752</v>
      </c>
      <c r="Z80" s="65">
        <v>10902.1807369811</v>
      </c>
      <c r="AA80" s="68">
        <v>4</v>
      </c>
      <c r="AB80" s="65">
        <v>13327.3951622809</v>
      </c>
      <c r="AC80" s="68">
        <v>2</v>
      </c>
      <c r="AD80" s="65">
        <v>31.2907177511286</v>
      </c>
      <c r="AE80" s="68">
        <v>2</v>
      </c>
      <c r="AF80" s="65">
        <v>9893.13425506595</v>
      </c>
      <c r="AG80" s="68">
        <v>2</v>
      </c>
      <c r="AH80" s="65">
        <v>67.8495160390571</v>
      </c>
      <c r="AI80" s="68">
        <v>2</v>
      </c>
      <c r="AJ80" s="68">
        <v>263214</v>
      </c>
      <c r="AK80" s="68">
        <v>61194</v>
      </c>
      <c r="AL80" s="68">
        <v>38504</v>
      </c>
      <c r="AM80" s="68">
        <v>1960</v>
      </c>
      <c r="AN80" s="91">
        <v>6431.66596212068</v>
      </c>
      <c r="AO80" s="68">
        <v>6</v>
      </c>
      <c r="AP80" s="91">
        <v>1495.28279987391</v>
      </c>
      <c r="AQ80" s="68">
        <v>7</v>
      </c>
      <c r="AR80" s="91">
        <v>940.874337502779</v>
      </c>
      <c r="AS80" s="68">
        <v>4</v>
      </c>
      <c r="AT80" s="91">
        <v>47.8928373329554</v>
      </c>
      <c r="AU80" s="68">
        <v>5</v>
      </c>
      <c r="AV80" s="91">
        <v>1.8</v>
      </c>
      <c r="AW80" s="68">
        <v>7</v>
      </c>
      <c r="AX80" s="91">
        <v>0.7</v>
      </c>
      <c r="AY80" s="68">
        <v>6</v>
      </c>
      <c r="AZ80" s="91">
        <v>5.7</v>
      </c>
      <c r="BA80" s="68">
        <v>4</v>
      </c>
      <c r="BB80" s="68"/>
      <c r="BC80" s="68"/>
      <c r="BD80" s="99"/>
    </row>
    <row r="81" s="54" customFormat="1" ht="27" hidden="1" customHeight="1" spans="1:56">
      <c r="A81" s="68" t="s">
        <v>728</v>
      </c>
      <c r="B81" s="65">
        <v>7991.45071442488</v>
      </c>
      <c r="C81" s="68">
        <v>5</v>
      </c>
      <c r="D81" s="65">
        <v>9.04217386051012</v>
      </c>
      <c r="E81" s="68">
        <v>1</v>
      </c>
      <c r="F81" s="65">
        <v>11576.0011855681</v>
      </c>
      <c r="G81" s="68">
        <v>4</v>
      </c>
      <c r="H81" s="65">
        <v>8.6</v>
      </c>
      <c r="I81" s="68">
        <v>1</v>
      </c>
      <c r="J81" s="65">
        <v>6373.081</v>
      </c>
      <c r="K81" s="68">
        <v>6</v>
      </c>
      <c r="L81" s="65">
        <v>8.7</v>
      </c>
      <c r="M81" s="68">
        <v>5</v>
      </c>
      <c r="N81" s="65">
        <v>7328.77054033036</v>
      </c>
      <c r="O81" s="68">
        <v>5</v>
      </c>
      <c r="P81" s="65">
        <v>10659.3012758454</v>
      </c>
      <c r="Q81" s="68">
        <v>4</v>
      </c>
      <c r="R81" s="65">
        <v>5863</v>
      </c>
      <c r="S81" s="68">
        <v>6</v>
      </c>
      <c r="T81" s="79">
        <v>238632.89947048</v>
      </c>
      <c r="U81" s="79">
        <v>74226.8271651869</v>
      </c>
      <c r="V81" s="79">
        <v>164406.072305293</v>
      </c>
      <c r="W81" s="79">
        <v>250457</v>
      </c>
      <c r="X81" s="79">
        <v>70804</v>
      </c>
      <c r="Y81" s="68">
        <v>179653</v>
      </c>
      <c r="Z81" s="65">
        <v>10974.3102903107</v>
      </c>
      <c r="AA81" s="68">
        <v>3</v>
      </c>
      <c r="AB81" s="65">
        <v>20910.071989733</v>
      </c>
      <c r="AC81" s="68">
        <v>6</v>
      </c>
      <c r="AD81" s="65">
        <v>96.167379536561</v>
      </c>
      <c r="AE81" s="68">
        <v>1</v>
      </c>
      <c r="AF81" s="65">
        <v>7441.07980602325</v>
      </c>
      <c r="AG81" s="68">
        <v>6</v>
      </c>
      <c r="AH81" s="65">
        <v>26.9188656105011</v>
      </c>
      <c r="AI81" s="68">
        <v>6</v>
      </c>
      <c r="AJ81" s="68">
        <v>126221</v>
      </c>
      <c r="AK81" s="68">
        <v>39277</v>
      </c>
      <c r="AL81" s="68">
        <v>38505</v>
      </c>
      <c r="AM81" s="68">
        <v>1144</v>
      </c>
      <c r="AN81" s="91">
        <v>5039.62756081882</v>
      </c>
      <c r="AO81" s="68">
        <v>7</v>
      </c>
      <c r="AP81" s="91">
        <v>1568.21330607649</v>
      </c>
      <c r="AQ81" s="68">
        <v>6</v>
      </c>
      <c r="AR81" s="91">
        <v>386.772978994398</v>
      </c>
      <c r="AS81" s="68">
        <v>5</v>
      </c>
      <c r="AT81" s="91">
        <v>45.6765033518728</v>
      </c>
      <c r="AU81" s="68">
        <v>6</v>
      </c>
      <c r="AV81" s="91">
        <v>8.5</v>
      </c>
      <c r="AW81" s="68">
        <v>2</v>
      </c>
      <c r="AX81" s="91">
        <v>-6.2</v>
      </c>
      <c r="AY81" s="68">
        <v>7</v>
      </c>
      <c r="AZ81" s="91">
        <v>10.5</v>
      </c>
      <c r="BA81" s="68">
        <v>3</v>
      </c>
      <c r="BB81" s="68"/>
      <c r="BC81" s="68"/>
      <c r="BD81" s="99"/>
    </row>
    <row r="82" s="54" customFormat="1" ht="27" hidden="1" customHeight="1" spans="1:56">
      <c r="A82" s="68" t="s">
        <v>729</v>
      </c>
      <c r="B82" s="65">
        <v>8162.54599986472</v>
      </c>
      <c r="C82" s="68">
        <v>4</v>
      </c>
      <c r="D82" s="65">
        <v>8.94575912745645</v>
      </c>
      <c r="E82" s="68">
        <v>5</v>
      </c>
      <c r="F82" s="65">
        <v>10847.05</v>
      </c>
      <c r="G82" s="68">
        <v>7</v>
      </c>
      <c r="H82" s="65">
        <v>8.2</v>
      </c>
      <c r="I82" s="68">
        <v>6</v>
      </c>
      <c r="J82" s="65">
        <v>6492.04</v>
      </c>
      <c r="K82" s="68">
        <v>4</v>
      </c>
      <c r="L82" s="65">
        <v>9</v>
      </c>
      <c r="M82" s="68">
        <v>2</v>
      </c>
      <c r="N82" s="65">
        <v>7492.30265155645</v>
      </c>
      <c r="O82" s="68">
        <v>4</v>
      </c>
      <c r="P82" s="65">
        <v>10025</v>
      </c>
      <c r="Q82" s="68">
        <v>7</v>
      </c>
      <c r="R82" s="65">
        <v>5956</v>
      </c>
      <c r="S82" s="68">
        <v>4</v>
      </c>
      <c r="T82" s="79">
        <v>77656.282491957</v>
      </c>
      <c r="U82" s="79">
        <v>29787.5976932323</v>
      </c>
      <c r="V82" s="79">
        <v>47868.6847987247</v>
      </c>
      <c r="W82" s="79">
        <v>80722</v>
      </c>
      <c r="X82" s="79">
        <v>28414</v>
      </c>
      <c r="Y82" s="68">
        <v>52308</v>
      </c>
      <c r="Z82" s="65">
        <v>8808.42946413588</v>
      </c>
      <c r="AA82" s="68">
        <v>7</v>
      </c>
      <c r="AB82" s="65">
        <v>9943.48303177614</v>
      </c>
      <c r="AC82" s="68">
        <v>3</v>
      </c>
      <c r="AD82" s="65">
        <v>-0.816512420287935</v>
      </c>
      <c r="AE82" s="68">
        <v>7</v>
      </c>
      <c r="AF82" s="65">
        <v>8152.57558976095</v>
      </c>
      <c r="AG82" s="68">
        <v>3</v>
      </c>
      <c r="AH82" s="65">
        <v>36.8835576307031</v>
      </c>
      <c r="AI82" s="68">
        <v>4</v>
      </c>
      <c r="AJ82" s="68">
        <v>54274</v>
      </c>
      <c r="AK82" s="68">
        <v>15948</v>
      </c>
      <c r="AL82" s="68">
        <v>9687</v>
      </c>
      <c r="AM82" s="68">
        <v>471</v>
      </c>
      <c r="AN82" s="91">
        <v>6723.56978271103</v>
      </c>
      <c r="AO82" s="68">
        <v>5</v>
      </c>
      <c r="AP82" s="91">
        <v>1975.66958202225</v>
      </c>
      <c r="AQ82" s="68">
        <v>3</v>
      </c>
      <c r="AR82" s="91">
        <v>257.922251678601</v>
      </c>
      <c r="AS82" s="68">
        <v>6</v>
      </c>
      <c r="AT82" s="91">
        <v>58.3484056391071</v>
      </c>
      <c r="AU82" s="68">
        <v>4</v>
      </c>
      <c r="AV82" s="91">
        <v>7.8</v>
      </c>
      <c r="AW82" s="68">
        <v>4</v>
      </c>
      <c r="AX82" s="91">
        <v>4.4</v>
      </c>
      <c r="AY82" s="68">
        <v>2</v>
      </c>
      <c r="AZ82" s="91">
        <v>3.7</v>
      </c>
      <c r="BA82" s="68">
        <v>5</v>
      </c>
      <c r="BB82" s="68"/>
      <c r="BC82" s="68"/>
      <c r="BD82" s="99"/>
    </row>
    <row r="83" s="54" customFormat="1" ht="27" hidden="1" customHeight="1" spans="1:56">
      <c r="A83" s="68" t="s">
        <v>730</v>
      </c>
      <c r="B83" s="65">
        <v>7984.66211167633</v>
      </c>
      <c r="C83" s="68">
        <v>6</v>
      </c>
      <c r="D83" s="65">
        <v>8.97553865424796</v>
      </c>
      <c r="E83" s="68">
        <v>3</v>
      </c>
      <c r="F83" s="65">
        <v>10945.881</v>
      </c>
      <c r="G83" s="68">
        <v>6</v>
      </c>
      <c r="H83" s="65">
        <v>8.3</v>
      </c>
      <c r="I83" s="68">
        <v>4</v>
      </c>
      <c r="J83" s="65">
        <v>6370.65</v>
      </c>
      <c r="K83" s="68">
        <v>7</v>
      </c>
      <c r="L83" s="65">
        <v>8.9</v>
      </c>
      <c r="M83" s="68">
        <v>3</v>
      </c>
      <c r="N83" s="65">
        <v>7327.02238528011</v>
      </c>
      <c r="O83" s="68">
        <v>6</v>
      </c>
      <c r="P83" s="65">
        <v>10107</v>
      </c>
      <c r="Q83" s="68">
        <v>6</v>
      </c>
      <c r="R83" s="65">
        <v>5850</v>
      </c>
      <c r="S83" s="68">
        <v>7</v>
      </c>
      <c r="T83" s="79">
        <v>151154.07186726</v>
      </c>
      <c r="U83" s="79">
        <v>53322.8819972045</v>
      </c>
      <c r="V83" s="79">
        <v>97831.1898700555</v>
      </c>
      <c r="W83" s="79">
        <v>157768</v>
      </c>
      <c r="X83" s="79">
        <v>50864</v>
      </c>
      <c r="Y83" s="68">
        <v>106904</v>
      </c>
      <c r="Z83" s="65">
        <v>10190.1208358316</v>
      </c>
      <c r="AA83" s="68">
        <v>6</v>
      </c>
      <c r="AB83" s="65">
        <v>12656.352098881</v>
      </c>
      <c r="AC83" s="68">
        <v>4</v>
      </c>
      <c r="AD83" s="65">
        <v>25.2225735255339</v>
      </c>
      <c r="AE83" s="68">
        <v>3</v>
      </c>
      <c r="AF83" s="65">
        <v>8025.52980436681</v>
      </c>
      <c r="AG83" s="68">
        <v>4</v>
      </c>
      <c r="AH83" s="65">
        <v>37.1885971985149</v>
      </c>
      <c r="AI83" s="68">
        <v>3</v>
      </c>
      <c r="AJ83" s="68">
        <v>110909</v>
      </c>
      <c r="AK83" s="68">
        <v>24845</v>
      </c>
      <c r="AL83" s="68">
        <v>2082</v>
      </c>
      <c r="AM83" s="68">
        <v>623</v>
      </c>
      <c r="AN83" s="91">
        <v>7029.87931646468</v>
      </c>
      <c r="AO83" s="68">
        <v>4</v>
      </c>
      <c r="AP83" s="91">
        <v>1574.78069063435</v>
      </c>
      <c r="AQ83" s="68">
        <v>5</v>
      </c>
      <c r="AR83" s="91">
        <v>131.965924648851</v>
      </c>
      <c r="AS83" s="68">
        <v>7</v>
      </c>
      <c r="AT83" s="91">
        <v>39.4883626590944</v>
      </c>
      <c r="AU83" s="68">
        <v>7</v>
      </c>
      <c r="AV83" s="91">
        <v>8.8</v>
      </c>
      <c r="AW83" s="68">
        <v>1</v>
      </c>
      <c r="AX83" s="91">
        <v>2.7</v>
      </c>
      <c r="AY83" s="68">
        <v>3</v>
      </c>
      <c r="AZ83" s="91">
        <v>15.1</v>
      </c>
      <c r="BA83" s="68">
        <v>2</v>
      </c>
      <c r="BB83" s="68"/>
      <c r="BC83" s="68"/>
      <c r="BD83" s="99"/>
    </row>
    <row r="84" s="53" customFormat="1" ht="27" hidden="1" customHeight="1" spans="1:56">
      <c r="A84" s="64" t="s">
        <v>625</v>
      </c>
      <c r="B84" s="75">
        <v>8436</v>
      </c>
      <c r="C84" s="64"/>
      <c r="D84" s="75">
        <v>10.5</v>
      </c>
      <c r="E84" s="64"/>
      <c r="F84" s="75">
        <v>11756</v>
      </c>
      <c r="G84" s="64"/>
      <c r="H84" s="75">
        <v>9.4</v>
      </c>
      <c r="I84" s="64"/>
      <c r="J84" s="75">
        <v>5729</v>
      </c>
      <c r="K84" s="64"/>
      <c r="L84" s="75">
        <v>10.8</v>
      </c>
      <c r="M84" s="64"/>
      <c r="N84" s="75">
        <v>7635.90566701711</v>
      </c>
      <c r="O84" s="64"/>
      <c r="P84" s="75">
        <v>10746</v>
      </c>
      <c r="Q84" s="64"/>
      <c r="R84" s="75">
        <v>5171</v>
      </c>
      <c r="S84" s="64"/>
      <c r="T84" s="80">
        <v>3848970.51323891</v>
      </c>
      <c r="U84" s="80">
        <v>1728685.38161013</v>
      </c>
      <c r="V84" s="80">
        <v>2120285.13162878</v>
      </c>
      <c r="W84" s="80">
        <v>3937868</v>
      </c>
      <c r="X84" s="80">
        <v>1634370</v>
      </c>
      <c r="Y84" s="64">
        <v>2303498</v>
      </c>
      <c r="Z84" s="75">
        <v>9537.57</v>
      </c>
      <c r="AA84" s="64"/>
      <c r="AB84" s="75">
        <v>12724.27</v>
      </c>
      <c r="AC84" s="64"/>
      <c r="AD84" s="75">
        <v>0.291</v>
      </c>
      <c r="AE84" s="64"/>
      <c r="AF84" s="75">
        <v>7538.01</v>
      </c>
      <c r="AG84" s="64"/>
      <c r="AH84" s="75">
        <v>0.31</v>
      </c>
      <c r="AI84" s="64"/>
      <c r="AJ84" s="64">
        <v>2323480</v>
      </c>
      <c r="AK84" s="64">
        <v>955664</v>
      </c>
      <c r="AL84" s="64">
        <v>853124</v>
      </c>
      <c r="AM84" s="64">
        <v>35753</v>
      </c>
      <c r="AN84" s="92">
        <v>5900.3501387045</v>
      </c>
      <c r="AO84" s="64"/>
      <c r="AP84" s="92">
        <v>2426.85635983735</v>
      </c>
      <c r="AQ84" s="64"/>
      <c r="AR84" s="92">
        <v>2166.46164879067</v>
      </c>
      <c r="AS84" s="64"/>
      <c r="AT84" s="92">
        <v>90.7927843188243</v>
      </c>
      <c r="AU84" s="64"/>
      <c r="AV84" s="92">
        <v>9.7</v>
      </c>
      <c r="AW84" s="64"/>
      <c r="AX84" s="92">
        <v>12.3</v>
      </c>
      <c r="AY84" s="64"/>
      <c r="AZ84" s="92">
        <v>12.9</v>
      </c>
      <c r="BA84" s="64"/>
      <c r="BB84" s="64">
        <v>16.1</v>
      </c>
      <c r="BC84" s="64"/>
      <c r="BD84" s="98"/>
    </row>
    <row r="85" s="54" customFormat="1" ht="27" hidden="1" customHeight="1" spans="1:56">
      <c r="A85" s="68" t="s">
        <v>732</v>
      </c>
      <c r="B85" s="65">
        <v>15782.5938198119</v>
      </c>
      <c r="C85" s="68">
        <v>1</v>
      </c>
      <c r="D85" s="65">
        <v>9.38818713671409</v>
      </c>
      <c r="E85" s="68">
        <v>8</v>
      </c>
      <c r="F85" s="65">
        <v>16682.6308233275</v>
      </c>
      <c r="G85" s="68">
        <v>1</v>
      </c>
      <c r="H85" s="65">
        <v>9.13697</v>
      </c>
      <c r="I85" s="68">
        <v>8</v>
      </c>
      <c r="J85" s="65">
        <v>7609.640568238</v>
      </c>
      <c r="K85" s="68">
        <v>2</v>
      </c>
      <c r="L85" s="65">
        <v>11.00506</v>
      </c>
      <c r="M85" s="68">
        <v>4</v>
      </c>
      <c r="N85" s="65">
        <v>14428.0604998844</v>
      </c>
      <c r="O85" s="68">
        <v>1</v>
      </c>
      <c r="P85" s="65">
        <v>15285.9574746554</v>
      </c>
      <c r="Q85" s="68">
        <v>1</v>
      </c>
      <c r="R85" s="65">
        <v>6855.21954426041</v>
      </c>
      <c r="S85" s="68">
        <v>2</v>
      </c>
      <c r="T85" s="79">
        <v>323555.252987805</v>
      </c>
      <c r="U85" s="79">
        <v>291458.701334669</v>
      </c>
      <c r="V85" s="79">
        <v>32096.551653136</v>
      </c>
      <c r="W85" s="79">
        <v>310427</v>
      </c>
      <c r="X85" s="79">
        <v>275557</v>
      </c>
      <c r="Y85" s="68">
        <v>34870</v>
      </c>
      <c r="Z85" s="65">
        <v>16280.3305612328</v>
      </c>
      <c r="AA85" s="68">
        <v>1</v>
      </c>
      <c r="AB85" s="65">
        <v>17250.3084365038</v>
      </c>
      <c r="AC85" s="68">
        <v>1</v>
      </c>
      <c r="AD85" s="65">
        <v>22.2</v>
      </c>
      <c r="AE85" s="68">
        <v>6</v>
      </c>
      <c r="AF85" s="65">
        <v>9713.05244891212</v>
      </c>
      <c r="AG85" s="68">
        <v>2</v>
      </c>
      <c r="AH85" s="65">
        <v>7.6</v>
      </c>
      <c r="AI85" s="68">
        <v>7</v>
      </c>
      <c r="AJ85" s="68">
        <v>126414</v>
      </c>
      <c r="AK85" s="68">
        <v>44155</v>
      </c>
      <c r="AL85" s="68">
        <v>203168</v>
      </c>
      <c r="AM85" s="68">
        <v>2031</v>
      </c>
      <c r="AN85" s="91">
        <v>4072.26175558183</v>
      </c>
      <c r="AO85" s="68">
        <v>7</v>
      </c>
      <c r="AP85" s="91">
        <v>1422.39560347521</v>
      </c>
      <c r="AQ85" s="68">
        <v>6</v>
      </c>
      <c r="AR85" s="91">
        <v>6544.79152908735</v>
      </c>
      <c r="AS85" s="68">
        <v>1</v>
      </c>
      <c r="AT85" s="91">
        <v>65.426009979802</v>
      </c>
      <c r="AU85" s="68">
        <v>5</v>
      </c>
      <c r="AV85" s="91">
        <v>9.2</v>
      </c>
      <c r="AW85" s="68">
        <v>4</v>
      </c>
      <c r="AX85" s="91">
        <v>6.6</v>
      </c>
      <c r="AY85" s="68">
        <v>8</v>
      </c>
      <c r="AZ85" s="91">
        <v>12.6</v>
      </c>
      <c r="BA85" s="68">
        <v>7</v>
      </c>
      <c r="BB85" s="68">
        <v>20.5</v>
      </c>
      <c r="BC85" s="68">
        <v>3</v>
      </c>
      <c r="BD85" s="99"/>
    </row>
    <row r="86" s="54" customFormat="1" ht="27" hidden="1" customHeight="1" spans="1:56">
      <c r="A86" s="68" t="s">
        <v>733</v>
      </c>
      <c r="B86" s="65">
        <v>9898.9479316676</v>
      </c>
      <c r="C86" s="68">
        <v>3</v>
      </c>
      <c r="D86" s="65">
        <v>10.7876398927661</v>
      </c>
      <c r="E86" s="68">
        <v>3</v>
      </c>
      <c r="F86" s="65">
        <v>12975.2344266159</v>
      </c>
      <c r="G86" s="68">
        <v>2</v>
      </c>
      <c r="H86" s="65">
        <v>9.84257</v>
      </c>
      <c r="I86" s="68">
        <v>1</v>
      </c>
      <c r="J86" s="65">
        <v>6837.59287554506</v>
      </c>
      <c r="K86" s="68">
        <v>3</v>
      </c>
      <c r="L86" s="65">
        <v>11.15409</v>
      </c>
      <c r="M86" s="68">
        <v>3</v>
      </c>
      <c r="N86" s="65">
        <v>8935.06526653065</v>
      </c>
      <c r="O86" s="68">
        <v>3</v>
      </c>
      <c r="P86" s="65">
        <v>11812.5736011238</v>
      </c>
      <c r="Q86" s="68">
        <v>3</v>
      </c>
      <c r="R86" s="65">
        <v>6151.45414401311</v>
      </c>
      <c r="S86" s="68">
        <v>3</v>
      </c>
      <c r="T86" s="79">
        <v>247903.56264139</v>
      </c>
      <c r="U86" s="79">
        <v>123650.235779995</v>
      </c>
      <c r="V86" s="79">
        <v>124253.326861395</v>
      </c>
      <c r="W86" s="79">
        <v>251894</v>
      </c>
      <c r="X86" s="79">
        <v>116904</v>
      </c>
      <c r="Y86" s="68">
        <v>134990</v>
      </c>
      <c r="Z86" s="65">
        <v>9262.82950558401</v>
      </c>
      <c r="AA86" s="68">
        <v>5</v>
      </c>
      <c r="AB86" s="65">
        <v>10438.5737686564</v>
      </c>
      <c r="AC86" s="68">
        <v>6</v>
      </c>
      <c r="AD86" s="65">
        <v>13.9</v>
      </c>
      <c r="AE86" s="68">
        <v>8</v>
      </c>
      <c r="AF86" s="65">
        <v>8389.17177866951</v>
      </c>
      <c r="AG86" s="68">
        <v>4</v>
      </c>
      <c r="AH86" s="65">
        <v>30.7</v>
      </c>
      <c r="AI86" s="68">
        <v>4</v>
      </c>
      <c r="AJ86" s="68">
        <v>142373</v>
      </c>
      <c r="AK86" s="68">
        <v>60175</v>
      </c>
      <c r="AL86" s="68">
        <v>89114</v>
      </c>
      <c r="AM86" s="68">
        <v>2391</v>
      </c>
      <c r="AN86" s="91">
        <v>5652.09969272789</v>
      </c>
      <c r="AO86" s="68">
        <v>2</v>
      </c>
      <c r="AP86" s="91">
        <v>2388.90168086576</v>
      </c>
      <c r="AQ86" s="68">
        <v>1</v>
      </c>
      <c r="AR86" s="91">
        <v>3537.7579458026</v>
      </c>
      <c r="AS86" s="68">
        <v>2</v>
      </c>
      <c r="AT86" s="91">
        <v>94.9208794175328</v>
      </c>
      <c r="AU86" s="68">
        <v>3</v>
      </c>
      <c r="AV86" s="91">
        <v>10</v>
      </c>
      <c r="AW86" s="68">
        <v>2</v>
      </c>
      <c r="AX86" s="91">
        <v>11.1</v>
      </c>
      <c r="AY86" s="68">
        <v>4</v>
      </c>
      <c r="AZ86" s="91">
        <v>12.9</v>
      </c>
      <c r="BA86" s="68">
        <v>6</v>
      </c>
      <c r="BB86" s="68">
        <v>18.9</v>
      </c>
      <c r="BC86" s="68">
        <v>4</v>
      </c>
      <c r="BD86" s="99"/>
    </row>
    <row r="87" s="54" customFormat="1" ht="27" hidden="1" customHeight="1" spans="1:56">
      <c r="A87" s="68" t="s">
        <v>734</v>
      </c>
      <c r="B87" s="65">
        <v>8462.55296603338</v>
      </c>
      <c r="C87" s="68">
        <v>4</v>
      </c>
      <c r="D87" s="65">
        <v>10.9404892649162</v>
      </c>
      <c r="E87" s="68">
        <v>1</v>
      </c>
      <c r="F87" s="65">
        <v>12600.2826913165</v>
      </c>
      <c r="G87" s="68">
        <v>4</v>
      </c>
      <c r="H87" s="65">
        <v>9.64271</v>
      </c>
      <c r="I87" s="68">
        <v>3</v>
      </c>
      <c r="J87" s="65">
        <v>6068.63312838583</v>
      </c>
      <c r="K87" s="68">
        <v>4</v>
      </c>
      <c r="L87" s="65">
        <v>11.25319</v>
      </c>
      <c r="M87" s="68">
        <v>2</v>
      </c>
      <c r="N87" s="65">
        <v>7628.01121764079</v>
      </c>
      <c r="O87" s="68">
        <v>4</v>
      </c>
      <c r="P87" s="65">
        <v>11492.1299294012</v>
      </c>
      <c r="Q87" s="68">
        <v>4</v>
      </c>
      <c r="R87" s="65">
        <v>5454.79471499723</v>
      </c>
      <c r="S87" s="68">
        <v>4</v>
      </c>
      <c r="T87" s="79">
        <v>417515.247923713</v>
      </c>
      <c r="U87" s="79">
        <v>153023.830334897</v>
      </c>
      <c r="V87" s="79">
        <v>264491.417588816</v>
      </c>
      <c r="W87" s="79">
        <v>432021</v>
      </c>
      <c r="X87" s="79">
        <v>144675</v>
      </c>
      <c r="Y87" s="68">
        <v>287346</v>
      </c>
      <c r="Z87" s="65">
        <v>10331.2892048963</v>
      </c>
      <c r="AA87" s="68">
        <v>3</v>
      </c>
      <c r="AB87" s="65">
        <v>14246.2942023011</v>
      </c>
      <c r="AC87" s="68">
        <v>2</v>
      </c>
      <c r="AD87" s="65">
        <v>30</v>
      </c>
      <c r="AE87" s="68">
        <v>5</v>
      </c>
      <c r="AF87" s="65">
        <v>8016.80938279425</v>
      </c>
      <c r="AG87" s="68">
        <v>5</v>
      </c>
      <c r="AH87" s="65">
        <v>17.9</v>
      </c>
      <c r="AI87" s="68">
        <v>5</v>
      </c>
      <c r="AJ87" s="68">
        <v>238847</v>
      </c>
      <c r="AK87" s="68">
        <v>74013</v>
      </c>
      <c r="AL87" s="68">
        <v>76749</v>
      </c>
      <c r="AM87" s="68">
        <v>3269</v>
      </c>
      <c r="AN87" s="91">
        <v>5528.5969894982</v>
      </c>
      <c r="AO87" s="68">
        <v>3</v>
      </c>
      <c r="AP87" s="91">
        <v>1713.18060927594</v>
      </c>
      <c r="AQ87" s="68">
        <v>4</v>
      </c>
      <c r="AR87" s="91">
        <v>1776.51086405522</v>
      </c>
      <c r="AS87" s="68">
        <v>4</v>
      </c>
      <c r="AT87" s="91">
        <v>75.6676180093097</v>
      </c>
      <c r="AU87" s="68">
        <v>4</v>
      </c>
      <c r="AV87" s="91">
        <v>9.9</v>
      </c>
      <c r="AW87" s="68">
        <v>3</v>
      </c>
      <c r="AX87" s="91">
        <v>9</v>
      </c>
      <c r="AY87" s="68">
        <v>7</v>
      </c>
      <c r="AZ87" s="91">
        <v>15.3</v>
      </c>
      <c r="BA87" s="68">
        <v>3</v>
      </c>
      <c r="BB87" s="68">
        <v>10.4</v>
      </c>
      <c r="BC87" s="68">
        <v>6</v>
      </c>
      <c r="BD87" s="99"/>
    </row>
    <row r="88" s="54" customFormat="1" ht="27" hidden="1" customHeight="1" spans="1:56">
      <c r="A88" s="68" t="s">
        <v>735</v>
      </c>
      <c r="B88" s="65">
        <v>8010.40516984557</v>
      </c>
      <c r="C88" s="68">
        <v>5</v>
      </c>
      <c r="D88" s="65">
        <v>10.1071667407044</v>
      </c>
      <c r="E88" s="68">
        <v>6</v>
      </c>
      <c r="F88" s="65">
        <v>10281.5538914033</v>
      </c>
      <c r="G88" s="68">
        <v>5</v>
      </c>
      <c r="H88" s="65">
        <v>9.72912</v>
      </c>
      <c r="I88" s="68">
        <v>2</v>
      </c>
      <c r="J88" s="65">
        <v>5848.98668882482</v>
      </c>
      <c r="K88" s="68">
        <v>5</v>
      </c>
      <c r="L88" s="65">
        <v>9.59075</v>
      </c>
      <c r="M88" s="68">
        <v>8</v>
      </c>
      <c r="N88" s="65">
        <v>7275.09880325009</v>
      </c>
      <c r="O88" s="68">
        <v>5</v>
      </c>
      <c r="P88" s="65">
        <v>9369.94107981847</v>
      </c>
      <c r="Q88" s="68">
        <v>5</v>
      </c>
      <c r="R88" s="65">
        <v>5337.11712788243</v>
      </c>
      <c r="S88" s="68">
        <v>5</v>
      </c>
      <c r="T88" s="79">
        <v>377219.482057798</v>
      </c>
      <c r="U88" s="79">
        <v>183940.620109834</v>
      </c>
      <c r="V88" s="79">
        <v>193278.861947964</v>
      </c>
      <c r="W88" s="79">
        <v>383885</v>
      </c>
      <c r="X88" s="79">
        <v>173905</v>
      </c>
      <c r="Y88" s="68">
        <v>209980</v>
      </c>
      <c r="Z88" s="65">
        <v>7968.55820659802</v>
      </c>
      <c r="AA88" s="68">
        <v>6</v>
      </c>
      <c r="AB88" s="65">
        <v>13038.7922451955</v>
      </c>
      <c r="AC88" s="68">
        <v>4</v>
      </c>
      <c r="AD88" s="65">
        <v>58.4</v>
      </c>
      <c r="AE88" s="68">
        <v>1</v>
      </c>
      <c r="AF88" s="65">
        <v>5150.78245603709</v>
      </c>
      <c r="AG88" s="68">
        <v>8</v>
      </c>
      <c r="AH88" s="65">
        <v>2.6</v>
      </c>
      <c r="AI88" s="68">
        <v>8</v>
      </c>
      <c r="AJ88" s="68">
        <v>204331</v>
      </c>
      <c r="AK88" s="68">
        <v>80397</v>
      </c>
      <c r="AL88" s="68">
        <v>75226</v>
      </c>
      <c r="AM88" s="68">
        <v>3749</v>
      </c>
      <c r="AN88" s="91">
        <v>5322.71383356995</v>
      </c>
      <c r="AO88" s="68">
        <v>4</v>
      </c>
      <c r="AP88" s="91">
        <v>2094.29907394141</v>
      </c>
      <c r="AQ88" s="68">
        <v>3</v>
      </c>
      <c r="AR88" s="91">
        <v>1959.59727522565</v>
      </c>
      <c r="AS88" s="68">
        <v>3</v>
      </c>
      <c r="AT88" s="91">
        <v>97.6594553056254</v>
      </c>
      <c r="AU88" s="68">
        <v>2</v>
      </c>
      <c r="AV88" s="91">
        <v>5.5</v>
      </c>
      <c r="AW88" s="68">
        <v>8</v>
      </c>
      <c r="AX88" s="91">
        <v>10</v>
      </c>
      <c r="AY88" s="68">
        <v>6</v>
      </c>
      <c r="AZ88" s="91">
        <v>16.1</v>
      </c>
      <c r="BA88" s="68">
        <v>1</v>
      </c>
      <c r="BB88" s="68">
        <v>18</v>
      </c>
      <c r="BC88" s="68">
        <v>5</v>
      </c>
      <c r="BD88" s="99"/>
    </row>
    <row r="89" s="54" customFormat="1" ht="27" hidden="1" customHeight="1" spans="1:56">
      <c r="A89" s="68" t="s">
        <v>736</v>
      </c>
      <c r="B89" s="65">
        <v>6240.56742186657</v>
      </c>
      <c r="C89" s="68">
        <v>7</v>
      </c>
      <c r="D89" s="65">
        <v>10.9172012669731</v>
      </c>
      <c r="E89" s="68">
        <v>2</v>
      </c>
      <c r="F89" s="65">
        <v>9356.37609707323</v>
      </c>
      <c r="G89" s="68">
        <v>6</v>
      </c>
      <c r="H89" s="65">
        <v>9.342516</v>
      </c>
      <c r="I89" s="68">
        <v>6</v>
      </c>
      <c r="J89" s="65">
        <v>4884.33231987745</v>
      </c>
      <c r="K89" s="68">
        <v>7</v>
      </c>
      <c r="L89" s="65">
        <v>11.35395</v>
      </c>
      <c r="M89" s="68">
        <v>1</v>
      </c>
      <c r="N89" s="65">
        <v>5626.3296860924</v>
      </c>
      <c r="O89" s="68">
        <v>7</v>
      </c>
      <c r="P89" s="65">
        <v>8556.94238558881</v>
      </c>
      <c r="Q89" s="68">
        <v>6</v>
      </c>
      <c r="R89" s="65">
        <v>4386.31258242519</v>
      </c>
      <c r="S89" s="68">
        <v>7</v>
      </c>
      <c r="T89" s="79">
        <v>746579.77732661</v>
      </c>
      <c r="U89" s="79">
        <v>226414.979569025</v>
      </c>
      <c r="V89" s="79">
        <v>520164.797757585</v>
      </c>
      <c r="W89" s="79">
        <v>779174</v>
      </c>
      <c r="X89" s="79">
        <v>214062</v>
      </c>
      <c r="Y89" s="68">
        <v>565112</v>
      </c>
      <c r="Z89" s="65">
        <v>6848.70063947524</v>
      </c>
      <c r="AA89" s="68">
        <v>7</v>
      </c>
      <c r="AB89" s="65">
        <v>9488.06669130745</v>
      </c>
      <c r="AC89" s="68">
        <v>7</v>
      </c>
      <c r="AD89" s="65">
        <v>16.3</v>
      </c>
      <c r="AE89" s="68">
        <v>7</v>
      </c>
      <c r="AF89" s="65">
        <v>5963.16681146901</v>
      </c>
      <c r="AG89" s="68">
        <v>7</v>
      </c>
      <c r="AH89" s="65">
        <v>39</v>
      </c>
      <c r="AI89" s="68">
        <v>3</v>
      </c>
      <c r="AJ89" s="68">
        <v>240233</v>
      </c>
      <c r="AK89" s="68">
        <v>69842</v>
      </c>
      <c r="AL89" s="68">
        <v>88596</v>
      </c>
      <c r="AM89" s="68">
        <v>4121</v>
      </c>
      <c r="AN89" s="91">
        <v>3083.17525995477</v>
      </c>
      <c r="AO89" s="68">
        <v>8</v>
      </c>
      <c r="AP89" s="91">
        <v>896.359478114003</v>
      </c>
      <c r="AQ89" s="68">
        <v>8</v>
      </c>
      <c r="AR89" s="91">
        <v>1137.05026091733</v>
      </c>
      <c r="AS89" s="68">
        <v>8</v>
      </c>
      <c r="AT89" s="91">
        <v>52.8893417901521</v>
      </c>
      <c r="AU89" s="68">
        <v>6</v>
      </c>
      <c r="AV89" s="91">
        <v>9.2</v>
      </c>
      <c r="AW89" s="68">
        <v>4</v>
      </c>
      <c r="AX89" s="91">
        <v>10.4</v>
      </c>
      <c r="AY89" s="68">
        <v>5</v>
      </c>
      <c r="AZ89" s="91">
        <v>14.5</v>
      </c>
      <c r="BA89" s="68">
        <v>4</v>
      </c>
      <c r="BB89" s="68">
        <v>50.4</v>
      </c>
      <c r="BC89" s="68">
        <v>2</v>
      </c>
      <c r="BD89" s="99"/>
    </row>
    <row r="90" s="54" customFormat="1" ht="27" hidden="1" customHeight="1" spans="1:56">
      <c r="A90" s="68" t="s">
        <v>737</v>
      </c>
      <c r="B90" s="65">
        <v>5473.05045036868</v>
      </c>
      <c r="C90" s="68">
        <v>8</v>
      </c>
      <c r="D90" s="65">
        <v>10.6437735356004</v>
      </c>
      <c r="E90" s="68">
        <v>4</v>
      </c>
      <c r="F90" s="65">
        <v>7598.88695656305</v>
      </c>
      <c r="G90" s="68">
        <v>8</v>
      </c>
      <c r="H90" s="65">
        <v>9.43833</v>
      </c>
      <c r="I90" s="68">
        <v>5</v>
      </c>
      <c r="J90" s="65">
        <v>4524.90769772621</v>
      </c>
      <c r="K90" s="68">
        <v>8</v>
      </c>
      <c r="L90" s="65">
        <v>10.8845</v>
      </c>
      <c r="M90" s="68">
        <v>5</v>
      </c>
      <c r="N90" s="65">
        <v>4946.5507867984</v>
      </c>
      <c r="O90" s="68">
        <v>8</v>
      </c>
      <c r="P90" s="65">
        <v>6943.53336400789</v>
      </c>
      <c r="Q90" s="68">
        <v>8</v>
      </c>
      <c r="R90" s="65">
        <v>4080.73959636037</v>
      </c>
      <c r="S90" s="68">
        <v>8</v>
      </c>
      <c r="T90" s="79">
        <v>618349.865775764</v>
      </c>
      <c r="U90" s="79">
        <v>190724.755916076</v>
      </c>
      <c r="V90" s="79">
        <v>427625.109859688</v>
      </c>
      <c r="W90" s="79">
        <v>644895</v>
      </c>
      <c r="X90" s="79">
        <v>180319</v>
      </c>
      <c r="Y90" s="68">
        <v>464576</v>
      </c>
      <c r="Z90" s="65">
        <v>6773.53873690591</v>
      </c>
      <c r="AA90" s="68">
        <v>8</v>
      </c>
      <c r="AB90" s="65">
        <v>8939.36857999828</v>
      </c>
      <c r="AC90" s="68">
        <v>8</v>
      </c>
      <c r="AD90" s="65">
        <v>38.4</v>
      </c>
      <c r="AE90" s="68">
        <v>2</v>
      </c>
      <c r="AF90" s="65">
        <v>6143.63456484551</v>
      </c>
      <c r="AG90" s="68">
        <v>6</v>
      </c>
      <c r="AH90" s="65">
        <v>53.4</v>
      </c>
      <c r="AI90" s="68">
        <v>2</v>
      </c>
      <c r="AJ90" s="68">
        <v>277882</v>
      </c>
      <c r="AK90" s="68">
        <v>92446</v>
      </c>
      <c r="AL90" s="68">
        <v>75282</v>
      </c>
      <c r="AM90" s="68">
        <v>2254</v>
      </c>
      <c r="AN90" s="91">
        <v>4308.94951891393</v>
      </c>
      <c r="AO90" s="68">
        <v>6</v>
      </c>
      <c r="AP90" s="91">
        <v>1433.50467905628</v>
      </c>
      <c r="AQ90" s="68">
        <v>5</v>
      </c>
      <c r="AR90" s="91">
        <v>1167.35282487847</v>
      </c>
      <c r="AS90" s="68">
        <v>7</v>
      </c>
      <c r="AT90" s="91">
        <v>34.9514262011645</v>
      </c>
      <c r="AU90" s="68">
        <v>8</v>
      </c>
      <c r="AV90" s="91">
        <v>8.2</v>
      </c>
      <c r="AW90" s="68">
        <v>7</v>
      </c>
      <c r="AX90" s="91">
        <v>11.6</v>
      </c>
      <c r="AY90" s="68">
        <v>3</v>
      </c>
      <c r="AZ90" s="91">
        <v>14.5</v>
      </c>
      <c r="BA90" s="68">
        <v>4</v>
      </c>
      <c r="BB90" s="68">
        <v>-35.6</v>
      </c>
      <c r="BC90" s="68">
        <v>8</v>
      </c>
      <c r="BD90" s="99"/>
    </row>
    <row r="91" s="54" customFormat="1" ht="27" hidden="1" customHeight="1" spans="1:56">
      <c r="A91" s="68" t="s">
        <v>738</v>
      </c>
      <c r="B91" s="65">
        <v>11058.8462076335</v>
      </c>
      <c r="C91" s="68">
        <v>2</v>
      </c>
      <c r="D91" s="65">
        <v>10.062649451204</v>
      </c>
      <c r="E91" s="68">
        <v>7</v>
      </c>
      <c r="F91" s="65">
        <v>12965.7005197019</v>
      </c>
      <c r="G91" s="68">
        <v>3</v>
      </c>
      <c r="H91" s="65">
        <v>9.242509</v>
      </c>
      <c r="I91" s="68">
        <v>7</v>
      </c>
      <c r="J91" s="65">
        <v>8502.15614332506</v>
      </c>
      <c r="K91" s="68">
        <v>1</v>
      </c>
      <c r="L91" s="65">
        <v>10.78589</v>
      </c>
      <c r="M91" s="68">
        <v>6</v>
      </c>
      <c r="N91" s="65">
        <v>10047.773938548</v>
      </c>
      <c r="O91" s="68">
        <v>2</v>
      </c>
      <c r="P91" s="65">
        <v>11868.7319051798</v>
      </c>
      <c r="Q91" s="68">
        <v>2</v>
      </c>
      <c r="R91" s="65">
        <v>7674.40343109132</v>
      </c>
      <c r="S91" s="68">
        <v>1</v>
      </c>
      <c r="T91" s="79">
        <v>599444.960333039</v>
      </c>
      <c r="U91" s="79">
        <v>343358.292189155</v>
      </c>
      <c r="V91" s="79">
        <v>256086.668143884</v>
      </c>
      <c r="W91" s="79">
        <v>602840</v>
      </c>
      <c r="X91" s="79">
        <v>324625</v>
      </c>
      <c r="Y91" s="68">
        <v>278215</v>
      </c>
      <c r="Z91" s="65">
        <v>12262.5862286969</v>
      </c>
      <c r="AA91" s="68">
        <v>2</v>
      </c>
      <c r="AB91" s="65">
        <v>13590.9495894361</v>
      </c>
      <c r="AC91" s="68">
        <v>3</v>
      </c>
      <c r="AD91" s="65">
        <v>30.6</v>
      </c>
      <c r="AE91" s="68">
        <v>4</v>
      </c>
      <c r="AF91" s="65">
        <v>10902.0966970814</v>
      </c>
      <c r="AG91" s="68">
        <v>1</v>
      </c>
      <c r="AH91" s="65">
        <v>16.9</v>
      </c>
      <c r="AI91" s="68">
        <v>6</v>
      </c>
      <c r="AJ91" s="68">
        <v>528646</v>
      </c>
      <c r="AK91" s="68">
        <v>142071</v>
      </c>
      <c r="AL91" s="68">
        <v>99126</v>
      </c>
      <c r="AM91" s="68">
        <v>6189</v>
      </c>
      <c r="AN91" s="91">
        <v>8769.25884148364</v>
      </c>
      <c r="AO91" s="68">
        <v>1</v>
      </c>
      <c r="AP91" s="91">
        <v>2356.69497710835</v>
      </c>
      <c r="AQ91" s="68">
        <v>2</v>
      </c>
      <c r="AR91" s="91">
        <v>1644.31690000664</v>
      </c>
      <c r="AS91" s="68">
        <v>5</v>
      </c>
      <c r="AT91" s="91">
        <v>102.664056797824</v>
      </c>
      <c r="AU91" s="68">
        <v>1</v>
      </c>
      <c r="AV91" s="91">
        <v>11.2</v>
      </c>
      <c r="AW91" s="68">
        <v>1</v>
      </c>
      <c r="AX91" s="91">
        <v>12.8</v>
      </c>
      <c r="AY91" s="68">
        <v>2</v>
      </c>
      <c r="AZ91" s="91">
        <v>7.6</v>
      </c>
      <c r="BA91" s="68">
        <v>8</v>
      </c>
      <c r="BB91" s="68">
        <v>51.8</v>
      </c>
      <c r="BC91" s="68">
        <v>1</v>
      </c>
      <c r="BD91" s="99"/>
    </row>
    <row r="92" s="54" customFormat="1" ht="27" hidden="1" customHeight="1" spans="1:56">
      <c r="A92" s="68" t="s">
        <v>739</v>
      </c>
      <c r="B92" s="65">
        <v>7101.86715142797</v>
      </c>
      <c r="C92" s="68">
        <v>6</v>
      </c>
      <c r="D92" s="65">
        <v>10.1477772691654</v>
      </c>
      <c r="E92" s="68">
        <v>5</v>
      </c>
      <c r="F92" s="65">
        <v>9332.2902835477</v>
      </c>
      <c r="G92" s="68">
        <v>7</v>
      </c>
      <c r="H92" s="65">
        <v>9.51753</v>
      </c>
      <c r="I92" s="68">
        <v>4</v>
      </c>
      <c r="J92" s="65">
        <v>5507.27869463527</v>
      </c>
      <c r="K92" s="68">
        <v>6</v>
      </c>
      <c r="L92" s="65">
        <v>10.00423</v>
      </c>
      <c r="M92" s="68">
        <v>7</v>
      </c>
      <c r="N92" s="65">
        <v>6447.58099300843</v>
      </c>
      <c r="O92" s="68">
        <v>6</v>
      </c>
      <c r="P92" s="65">
        <v>8521.27534610002</v>
      </c>
      <c r="Q92" s="68">
        <v>7</v>
      </c>
      <c r="R92" s="65">
        <v>5006.42447534542</v>
      </c>
      <c r="S92" s="68">
        <v>6</v>
      </c>
      <c r="T92" s="79">
        <v>518402.36419279</v>
      </c>
      <c r="U92" s="79">
        <v>216113.966376479</v>
      </c>
      <c r="V92" s="79">
        <v>302288.39781631</v>
      </c>
      <c r="W92" s="79">
        <v>532732</v>
      </c>
      <c r="X92" s="79">
        <v>204323</v>
      </c>
      <c r="Y92" s="68">
        <v>328409</v>
      </c>
      <c r="Z92" s="65">
        <v>10033.1571387786</v>
      </c>
      <c r="AA92" s="68">
        <v>4</v>
      </c>
      <c r="AB92" s="65">
        <v>10755.09762997</v>
      </c>
      <c r="AC92" s="68">
        <v>5</v>
      </c>
      <c r="AD92" s="65">
        <v>30.8</v>
      </c>
      <c r="AE92" s="68">
        <v>3</v>
      </c>
      <c r="AF92" s="65">
        <v>9641.81130495252</v>
      </c>
      <c r="AG92" s="68">
        <v>3</v>
      </c>
      <c r="AH92" s="65">
        <v>55.6</v>
      </c>
      <c r="AI92" s="68">
        <v>1</v>
      </c>
      <c r="AJ92" s="68">
        <v>247832</v>
      </c>
      <c r="AK92" s="68">
        <v>53163</v>
      </c>
      <c r="AL92" s="68">
        <v>73722</v>
      </c>
      <c r="AM92" s="68">
        <v>2507</v>
      </c>
      <c r="AN92" s="91">
        <v>4652.09523738015</v>
      </c>
      <c r="AO92" s="68">
        <v>5</v>
      </c>
      <c r="AP92" s="91">
        <v>997.931417673427</v>
      </c>
      <c r="AQ92" s="68">
        <v>7</v>
      </c>
      <c r="AR92" s="91">
        <v>1383.8477883814</v>
      </c>
      <c r="AS92" s="68">
        <v>6</v>
      </c>
      <c r="AT92" s="91">
        <v>47.0593093713162</v>
      </c>
      <c r="AU92" s="68">
        <v>7</v>
      </c>
      <c r="AV92" s="91">
        <v>8.4</v>
      </c>
      <c r="AW92" s="68">
        <v>6</v>
      </c>
      <c r="AX92" s="91">
        <v>20.6</v>
      </c>
      <c r="AY92" s="68">
        <v>1</v>
      </c>
      <c r="AZ92" s="91">
        <v>15.9</v>
      </c>
      <c r="BA92" s="68">
        <v>2</v>
      </c>
      <c r="BB92" s="68">
        <v>-11</v>
      </c>
      <c r="BC92" s="68">
        <v>7</v>
      </c>
      <c r="BD92" s="99"/>
    </row>
    <row r="93" s="53" customFormat="1" ht="27" hidden="1" customHeight="1" spans="1:56">
      <c r="A93" s="64" t="s">
        <v>626</v>
      </c>
      <c r="B93" s="75">
        <v>7210.01</v>
      </c>
      <c r="C93" s="64"/>
      <c r="D93" s="75">
        <v>10.3</v>
      </c>
      <c r="E93" s="64"/>
      <c r="F93" s="75">
        <v>11570.09</v>
      </c>
      <c r="G93" s="64"/>
      <c r="H93" s="75">
        <v>8.7</v>
      </c>
      <c r="I93" s="64"/>
      <c r="J93" s="75">
        <v>4876.12</v>
      </c>
      <c r="K93" s="64"/>
      <c r="L93" s="75">
        <v>10.7</v>
      </c>
      <c r="M93" s="64"/>
      <c r="N93" s="75">
        <v>6534</v>
      </c>
      <c r="O93" s="64"/>
      <c r="P93" s="75">
        <v>10647</v>
      </c>
      <c r="Q93" s="64"/>
      <c r="R93" s="75">
        <v>4406</v>
      </c>
      <c r="S93" s="64"/>
      <c r="T93" s="80">
        <v>7644028</v>
      </c>
      <c r="U93" s="80">
        <v>2665133</v>
      </c>
      <c r="V93" s="80">
        <v>4978895</v>
      </c>
      <c r="W93" s="80">
        <v>7599913</v>
      </c>
      <c r="X93" s="80">
        <v>2393123</v>
      </c>
      <c r="Y93" s="64">
        <v>5206790</v>
      </c>
      <c r="Z93" s="75">
        <v>8242.61</v>
      </c>
      <c r="AA93" s="64"/>
      <c r="AB93" s="75">
        <v>13585.64</v>
      </c>
      <c r="AC93" s="64"/>
      <c r="AD93" s="75">
        <v>15.13</v>
      </c>
      <c r="AE93" s="64"/>
      <c r="AF93" s="75">
        <v>7076.4</v>
      </c>
      <c r="AG93" s="64"/>
      <c r="AH93" s="75">
        <v>19.26</v>
      </c>
      <c r="AI93" s="64"/>
      <c r="AJ93" s="64">
        <v>2603000</v>
      </c>
      <c r="AK93" s="64">
        <v>869422</v>
      </c>
      <c r="AL93" s="64">
        <v>1459586</v>
      </c>
      <c r="AM93" s="64">
        <v>4977</v>
      </c>
      <c r="AN93" s="92">
        <v>3425.03920768567</v>
      </c>
      <c r="AO93" s="64"/>
      <c r="AP93" s="92">
        <v>1143.98941145774</v>
      </c>
      <c r="AQ93" s="64"/>
      <c r="AR93" s="92">
        <v>1920.52987974994</v>
      </c>
      <c r="AS93" s="64"/>
      <c r="AT93" s="92">
        <v>6.54875917658531</v>
      </c>
      <c r="AU93" s="64"/>
      <c r="AV93" s="92">
        <v>9.5</v>
      </c>
      <c r="AW93" s="64"/>
      <c r="AX93" s="92">
        <v>7.3</v>
      </c>
      <c r="AY93" s="64"/>
      <c r="AZ93" s="92">
        <v>18.6</v>
      </c>
      <c r="BA93" s="64"/>
      <c r="BB93" s="64">
        <v>20.8</v>
      </c>
      <c r="BC93" s="64"/>
      <c r="BD93" s="98"/>
    </row>
    <row r="94" s="54" customFormat="1" ht="27" hidden="1" customHeight="1" spans="1:56">
      <c r="A94" s="68" t="s">
        <v>740</v>
      </c>
      <c r="B94" s="65">
        <v>10237.9616497348</v>
      </c>
      <c r="C94" s="68">
        <v>1</v>
      </c>
      <c r="D94" s="65">
        <v>8.28092701993455</v>
      </c>
      <c r="E94" s="68">
        <v>8</v>
      </c>
      <c r="F94" s="65">
        <v>13275.72432</v>
      </c>
      <c r="G94" s="68">
        <v>1</v>
      </c>
      <c r="H94" s="65">
        <v>8.4618</v>
      </c>
      <c r="I94" s="68">
        <v>6</v>
      </c>
      <c r="J94" s="65">
        <v>6025.58991</v>
      </c>
      <c r="K94" s="68">
        <v>1</v>
      </c>
      <c r="L94" s="65">
        <v>10.541</v>
      </c>
      <c r="M94" s="68">
        <v>6</v>
      </c>
      <c r="N94" s="65">
        <v>9455</v>
      </c>
      <c r="O94" s="68">
        <v>1</v>
      </c>
      <c r="P94" s="65">
        <v>12240</v>
      </c>
      <c r="Q94" s="68">
        <v>1</v>
      </c>
      <c r="R94" s="65">
        <v>5451</v>
      </c>
      <c r="S94" s="68">
        <v>1</v>
      </c>
      <c r="T94" s="79">
        <v>720609.290803733</v>
      </c>
      <c r="U94" s="79">
        <v>418678.336195423</v>
      </c>
      <c r="V94" s="79">
        <v>301930.95460831</v>
      </c>
      <c r="W94" s="79">
        <v>691698</v>
      </c>
      <c r="X94" s="79">
        <v>375947</v>
      </c>
      <c r="Y94" s="68">
        <v>315751</v>
      </c>
      <c r="Z94" s="65">
        <v>12235.74</v>
      </c>
      <c r="AA94" s="68">
        <v>1</v>
      </c>
      <c r="AB94" s="65">
        <v>15391.86</v>
      </c>
      <c r="AC94" s="68">
        <v>1</v>
      </c>
      <c r="AD94" s="65">
        <v>8.82</v>
      </c>
      <c r="AE94" s="68">
        <v>7</v>
      </c>
      <c r="AF94" s="65">
        <v>8965.46</v>
      </c>
      <c r="AG94" s="68">
        <v>1</v>
      </c>
      <c r="AH94" s="65">
        <v>13.58</v>
      </c>
      <c r="AI94" s="68">
        <v>7</v>
      </c>
      <c r="AJ94" s="68">
        <v>308485</v>
      </c>
      <c r="AK94" s="68">
        <v>94395</v>
      </c>
      <c r="AL94" s="68">
        <v>298637</v>
      </c>
      <c r="AM94" s="68"/>
      <c r="AN94" s="91">
        <v>4459.8220610729</v>
      </c>
      <c r="AO94" s="68">
        <v>3</v>
      </c>
      <c r="AP94" s="91">
        <v>1364.68516606959</v>
      </c>
      <c r="AQ94" s="68">
        <v>2</v>
      </c>
      <c r="AR94" s="91">
        <v>4317.44778790744</v>
      </c>
      <c r="AS94" s="68">
        <v>2</v>
      </c>
      <c r="AT94" s="91">
        <v>0</v>
      </c>
      <c r="AU94" s="68"/>
      <c r="AV94" s="91">
        <v>7.9</v>
      </c>
      <c r="AW94" s="68">
        <v>6</v>
      </c>
      <c r="AX94" s="91">
        <v>7.7</v>
      </c>
      <c r="AY94" s="68">
        <v>6</v>
      </c>
      <c r="AZ94" s="91">
        <v>10.4</v>
      </c>
      <c r="BA94" s="68">
        <v>8</v>
      </c>
      <c r="BB94" s="68"/>
      <c r="BC94" s="68"/>
      <c r="BD94" s="99"/>
    </row>
    <row r="95" s="54" customFormat="1" ht="27" hidden="1" customHeight="1" spans="1:56">
      <c r="A95" s="68" t="s">
        <v>741</v>
      </c>
      <c r="B95" s="65">
        <v>6698.07062092935</v>
      </c>
      <c r="C95" s="68">
        <v>6</v>
      </c>
      <c r="D95" s="65">
        <v>10.9503167289938</v>
      </c>
      <c r="E95" s="68">
        <v>4</v>
      </c>
      <c r="F95" s="65">
        <v>10684.571918</v>
      </c>
      <c r="G95" s="68">
        <v>6</v>
      </c>
      <c r="H95" s="65">
        <v>8.4618</v>
      </c>
      <c r="I95" s="68">
        <v>6</v>
      </c>
      <c r="J95" s="65">
        <v>4387.201562</v>
      </c>
      <c r="K95" s="68">
        <v>8</v>
      </c>
      <c r="L95" s="65">
        <v>10.8439</v>
      </c>
      <c r="M95" s="68">
        <v>4</v>
      </c>
      <c r="N95" s="65">
        <v>6037</v>
      </c>
      <c r="O95" s="68">
        <v>6</v>
      </c>
      <c r="P95" s="65">
        <v>9851</v>
      </c>
      <c r="Q95" s="68">
        <v>6</v>
      </c>
      <c r="R95" s="65">
        <v>3958</v>
      </c>
      <c r="S95" s="68">
        <v>8</v>
      </c>
      <c r="T95" s="79">
        <v>524003.914086088</v>
      </c>
      <c r="U95" s="79">
        <v>192287.314127189</v>
      </c>
      <c r="V95" s="79">
        <v>331716.5999589</v>
      </c>
      <c r="W95" s="79">
        <v>519562</v>
      </c>
      <c r="X95" s="79">
        <v>172662</v>
      </c>
      <c r="Y95" s="68">
        <v>346900</v>
      </c>
      <c r="Z95" s="65">
        <v>7983.43</v>
      </c>
      <c r="AA95" s="68">
        <v>4</v>
      </c>
      <c r="AB95" s="65">
        <v>12304.95</v>
      </c>
      <c r="AC95" s="68">
        <v>6</v>
      </c>
      <c r="AD95" s="65">
        <v>14.53</v>
      </c>
      <c r="AE95" s="68">
        <v>5</v>
      </c>
      <c r="AF95" s="65">
        <v>6371.19</v>
      </c>
      <c r="AG95" s="68">
        <v>8</v>
      </c>
      <c r="AH95" s="65">
        <v>19.38</v>
      </c>
      <c r="AI95" s="68">
        <v>4</v>
      </c>
      <c r="AJ95" s="68">
        <v>298215</v>
      </c>
      <c r="AK95" s="68">
        <v>45208</v>
      </c>
      <c r="AL95" s="68">
        <v>41848</v>
      </c>
      <c r="AM95" s="68"/>
      <c r="AN95" s="91">
        <v>5739.73847202066</v>
      </c>
      <c r="AO95" s="68">
        <v>1</v>
      </c>
      <c r="AP95" s="91">
        <v>870.117522066664</v>
      </c>
      <c r="AQ95" s="68">
        <v>5</v>
      </c>
      <c r="AR95" s="91">
        <v>805.447665533661</v>
      </c>
      <c r="AS95" s="68">
        <v>5</v>
      </c>
      <c r="AT95" s="91">
        <v>0</v>
      </c>
      <c r="AU95" s="68"/>
      <c r="AV95" s="91">
        <v>5.7</v>
      </c>
      <c r="AW95" s="68">
        <v>7</v>
      </c>
      <c r="AX95" s="91">
        <v>14.3</v>
      </c>
      <c r="AY95" s="68">
        <v>2</v>
      </c>
      <c r="AZ95" s="91">
        <v>15.1</v>
      </c>
      <c r="BA95" s="68">
        <v>7</v>
      </c>
      <c r="BB95" s="68"/>
      <c r="BC95" s="68"/>
      <c r="BD95" s="99"/>
    </row>
    <row r="96" s="54" customFormat="1" ht="27" hidden="1" customHeight="1" spans="1:56">
      <c r="A96" s="68" t="s">
        <v>742</v>
      </c>
      <c r="B96" s="65">
        <v>8755.94249916512</v>
      </c>
      <c r="C96" s="68">
        <v>2</v>
      </c>
      <c r="D96" s="65">
        <v>11.3562571431403</v>
      </c>
      <c r="E96" s="68">
        <v>3</v>
      </c>
      <c r="F96" s="65">
        <v>12702.4</v>
      </c>
      <c r="G96" s="68">
        <v>2</v>
      </c>
      <c r="H96" s="65">
        <v>8.8</v>
      </c>
      <c r="I96" s="68">
        <v>3</v>
      </c>
      <c r="J96" s="65">
        <v>5483.98944</v>
      </c>
      <c r="K96" s="68">
        <v>3</v>
      </c>
      <c r="L96" s="65">
        <v>11.192</v>
      </c>
      <c r="M96" s="68">
        <v>1</v>
      </c>
      <c r="N96" s="65">
        <v>7863</v>
      </c>
      <c r="O96" s="68">
        <v>2</v>
      </c>
      <c r="P96" s="65">
        <v>11675</v>
      </c>
      <c r="Q96" s="68">
        <v>2</v>
      </c>
      <c r="R96" s="65">
        <v>4932</v>
      </c>
      <c r="S96" s="68">
        <v>3</v>
      </c>
      <c r="T96" s="79">
        <v>569788.231770384</v>
      </c>
      <c r="U96" s="79">
        <v>258272.971940431</v>
      </c>
      <c r="V96" s="79">
        <v>311515.259829953</v>
      </c>
      <c r="W96" s="79">
        <v>557687</v>
      </c>
      <c r="X96" s="79">
        <v>231913</v>
      </c>
      <c r="Y96" s="68">
        <v>325774</v>
      </c>
      <c r="Z96" s="65">
        <v>9551.57</v>
      </c>
      <c r="AA96" s="68">
        <v>2</v>
      </c>
      <c r="AB96" s="65">
        <v>13141.85</v>
      </c>
      <c r="AC96" s="68">
        <v>5</v>
      </c>
      <c r="AD96" s="65">
        <v>9.2</v>
      </c>
      <c r="AE96" s="68">
        <v>6</v>
      </c>
      <c r="AF96" s="65">
        <v>8129.72</v>
      </c>
      <c r="AG96" s="68">
        <v>2</v>
      </c>
      <c r="AH96" s="65">
        <v>39.47</v>
      </c>
      <c r="AI96" s="68">
        <v>1</v>
      </c>
      <c r="AJ96" s="68">
        <v>222494</v>
      </c>
      <c r="AK96" s="68">
        <v>55371</v>
      </c>
      <c r="AL96" s="68">
        <v>287674</v>
      </c>
      <c r="AM96" s="68"/>
      <c r="AN96" s="91">
        <v>3989.58555605564</v>
      </c>
      <c r="AO96" s="68">
        <v>4</v>
      </c>
      <c r="AP96" s="91">
        <v>992.868759716472</v>
      </c>
      <c r="AQ96" s="68">
        <v>3</v>
      </c>
      <c r="AR96" s="91">
        <v>5158.34150697434</v>
      </c>
      <c r="AS96" s="68">
        <v>1</v>
      </c>
      <c r="AT96" s="91">
        <v>0</v>
      </c>
      <c r="AU96" s="68"/>
      <c r="AV96" s="91">
        <v>10</v>
      </c>
      <c r="AW96" s="68">
        <v>4</v>
      </c>
      <c r="AX96" s="91">
        <v>5</v>
      </c>
      <c r="AY96" s="68">
        <v>7</v>
      </c>
      <c r="AZ96" s="91">
        <v>17.8</v>
      </c>
      <c r="BA96" s="68">
        <v>6</v>
      </c>
      <c r="BB96" s="68"/>
      <c r="BC96" s="68"/>
      <c r="BD96" s="99"/>
    </row>
    <row r="97" s="54" customFormat="1" ht="27" hidden="1" customHeight="1" spans="1:56">
      <c r="A97" s="68" t="s">
        <v>743</v>
      </c>
      <c r="B97" s="65">
        <v>5799.68212388637</v>
      </c>
      <c r="C97" s="68">
        <v>8</v>
      </c>
      <c r="D97" s="65">
        <v>12.0711521523935</v>
      </c>
      <c r="E97" s="68">
        <v>1</v>
      </c>
      <c r="F97" s="65">
        <v>10612.511</v>
      </c>
      <c r="G97" s="68">
        <v>7</v>
      </c>
      <c r="H97" s="65">
        <v>9.07</v>
      </c>
      <c r="I97" s="68">
        <v>2</v>
      </c>
      <c r="J97" s="65">
        <v>4409.467862</v>
      </c>
      <c r="K97" s="68">
        <v>6</v>
      </c>
      <c r="L97" s="65">
        <v>10.4023</v>
      </c>
      <c r="M97" s="68">
        <v>7</v>
      </c>
      <c r="N97" s="65">
        <v>5175</v>
      </c>
      <c r="O97" s="68">
        <v>8</v>
      </c>
      <c r="P97" s="65">
        <v>9730</v>
      </c>
      <c r="Q97" s="68">
        <v>7</v>
      </c>
      <c r="R97" s="65">
        <v>3994</v>
      </c>
      <c r="S97" s="68">
        <v>6</v>
      </c>
      <c r="T97" s="79">
        <v>1523955.53361847</v>
      </c>
      <c r="U97" s="79">
        <v>341546.02348939</v>
      </c>
      <c r="V97" s="79">
        <v>1182409.51012908</v>
      </c>
      <c r="W97" s="79">
        <v>1543218</v>
      </c>
      <c r="X97" s="79">
        <v>306687</v>
      </c>
      <c r="Y97" s="68">
        <v>1236531</v>
      </c>
      <c r="Z97" s="65">
        <v>7600.72</v>
      </c>
      <c r="AA97" s="68">
        <v>6</v>
      </c>
      <c r="AB97" s="65">
        <v>11938.09</v>
      </c>
      <c r="AC97" s="68">
        <v>7</v>
      </c>
      <c r="AD97" s="65">
        <v>32.9</v>
      </c>
      <c r="AE97" s="68">
        <v>1</v>
      </c>
      <c r="AF97" s="65">
        <v>7024.14</v>
      </c>
      <c r="AG97" s="68">
        <v>5</v>
      </c>
      <c r="AH97" s="65">
        <v>16.78</v>
      </c>
      <c r="AI97" s="68">
        <v>6</v>
      </c>
      <c r="AJ97" s="68">
        <v>288381</v>
      </c>
      <c r="AK97" s="68">
        <v>49712</v>
      </c>
      <c r="AL97" s="68">
        <v>79791</v>
      </c>
      <c r="AM97" s="68"/>
      <c r="AN97" s="91">
        <v>1868.69904316824</v>
      </c>
      <c r="AO97" s="68">
        <v>8</v>
      </c>
      <c r="AP97" s="91">
        <v>322.132064296814</v>
      </c>
      <c r="AQ97" s="68">
        <v>8</v>
      </c>
      <c r="AR97" s="91">
        <v>517.042958285868</v>
      </c>
      <c r="AS97" s="68">
        <v>7</v>
      </c>
      <c r="AT97" s="91">
        <v>0</v>
      </c>
      <c r="AU97" s="68"/>
      <c r="AV97" s="91">
        <v>5.6</v>
      </c>
      <c r="AW97" s="68">
        <v>8</v>
      </c>
      <c r="AX97" s="91">
        <v>14</v>
      </c>
      <c r="AY97" s="68">
        <v>3</v>
      </c>
      <c r="AZ97" s="91">
        <v>19.7</v>
      </c>
      <c r="BA97" s="68">
        <v>4</v>
      </c>
      <c r="BB97" s="68"/>
      <c r="BC97" s="68"/>
      <c r="BD97" s="99"/>
    </row>
    <row r="98" s="54" customFormat="1" ht="27" hidden="1" customHeight="1" spans="1:56">
      <c r="A98" s="68" t="s">
        <v>744</v>
      </c>
      <c r="B98" s="65">
        <v>7579.08494948936</v>
      </c>
      <c r="C98" s="68">
        <v>4</v>
      </c>
      <c r="D98" s="65">
        <v>10.7082230424972</v>
      </c>
      <c r="E98" s="68">
        <v>5</v>
      </c>
      <c r="F98" s="65">
        <v>11289.3272</v>
      </c>
      <c r="G98" s="68">
        <v>4</v>
      </c>
      <c r="H98" s="65">
        <v>9.16</v>
      </c>
      <c r="I98" s="68">
        <v>1</v>
      </c>
      <c r="J98" s="65">
        <v>5345.4249</v>
      </c>
      <c r="K98" s="68">
        <v>4</v>
      </c>
      <c r="L98" s="65">
        <v>10.97</v>
      </c>
      <c r="M98" s="68">
        <v>2</v>
      </c>
      <c r="N98" s="65">
        <v>6846</v>
      </c>
      <c r="O98" s="68">
        <v>4</v>
      </c>
      <c r="P98" s="65">
        <v>10342</v>
      </c>
      <c r="Q98" s="68">
        <v>4</v>
      </c>
      <c r="R98" s="65">
        <v>4817</v>
      </c>
      <c r="S98" s="68">
        <v>4</v>
      </c>
      <c r="T98" s="79">
        <v>1374592.09119506</v>
      </c>
      <c r="U98" s="79">
        <v>516558.194175978</v>
      </c>
      <c r="V98" s="79">
        <v>858033.897019085</v>
      </c>
      <c r="W98" s="79">
        <v>1361145</v>
      </c>
      <c r="X98" s="79">
        <v>463837</v>
      </c>
      <c r="Y98" s="68">
        <v>897308</v>
      </c>
      <c r="Z98" s="65">
        <v>7852.2</v>
      </c>
      <c r="AA98" s="68">
        <v>5</v>
      </c>
      <c r="AB98" s="65">
        <v>14553.78</v>
      </c>
      <c r="AC98" s="68">
        <v>4</v>
      </c>
      <c r="AD98" s="65">
        <v>15.6</v>
      </c>
      <c r="AE98" s="68">
        <v>4</v>
      </c>
      <c r="AF98" s="65">
        <v>7123.89</v>
      </c>
      <c r="AG98" s="68">
        <v>3</v>
      </c>
      <c r="AH98" s="65">
        <v>27.55</v>
      </c>
      <c r="AI98" s="68">
        <v>2</v>
      </c>
      <c r="AJ98" s="68">
        <v>353388</v>
      </c>
      <c r="AK98" s="68">
        <v>91452</v>
      </c>
      <c r="AL98" s="68">
        <v>316044</v>
      </c>
      <c r="AM98" s="68"/>
      <c r="AN98" s="91">
        <v>2596.25535854005</v>
      </c>
      <c r="AO98" s="68">
        <v>6</v>
      </c>
      <c r="AP98" s="91">
        <v>671.875516568771</v>
      </c>
      <c r="AQ98" s="68">
        <v>6</v>
      </c>
      <c r="AR98" s="91">
        <v>2321.89810784303</v>
      </c>
      <c r="AS98" s="68">
        <v>3</v>
      </c>
      <c r="AT98" s="91">
        <v>0</v>
      </c>
      <c r="AU98" s="68"/>
      <c r="AV98" s="91">
        <v>12.8</v>
      </c>
      <c r="AW98" s="68">
        <v>1</v>
      </c>
      <c r="AX98" s="91">
        <v>20.4</v>
      </c>
      <c r="AY98" s="68">
        <v>1</v>
      </c>
      <c r="AZ98" s="91">
        <v>22.6</v>
      </c>
      <c r="BA98" s="68">
        <v>3</v>
      </c>
      <c r="BB98" s="68"/>
      <c r="BC98" s="68"/>
      <c r="BD98" s="99"/>
    </row>
    <row r="99" s="54" customFormat="1" ht="27" hidden="1" customHeight="1" spans="1:56">
      <c r="A99" s="68" t="s">
        <v>745</v>
      </c>
      <c r="B99" s="65">
        <v>5934.55377042587</v>
      </c>
      <c r="C99" s="68">
        <v>7</v>
      </c>
      <c r="D99" s="65">
        <v>9.59471413528847</v>
      </c>
      <c r="E99" s="68">
        <v>6</v>
      </c>
      <c r="F99" s="65">
        <v>10355.67</v>
      </c>
      <c r="G99" s="68">
        <v>8</v>
      </c>
      <c r="H99" s="65">
        <v>8.55</v>
      </c>
      <c r="I99" s="68">
        <v>5</v>
      </c>
      <c r="J99" s="65">
        <v>4403.2086</v>
      </c>
      <c r="K99" s="68">
        <v>7</v>
      </c>
      <c r="L99" s="65">
        <v>10.94</v>
      </c>
      <c r="M99" s="68">
        <v>3</v>
      </c>
      <c r="N99" s="65">
        <v>5415</v>
      </c>
      <c r="O99" s="68">
        <v>7</v>
      </c>
      <c r="P99" s="65">
        <v>9540</v>
      </c>
      <c r="Q99" s="68">
        <v>8</v>
      </c>
      <c r="R99" s="65">
        <v>3969</v>
      </c>
      <c r="S99" s="68">
        <v>7</v>
      </c>
      <c r="T99" s="79">
        <v>1159140.38061736</v>
      </c>
      <c r="U99" s="79">
        <v>298203.365704145</v>
      </c>
      <c r="V99" s="79">
        <v>860937.014913219</v>
      </c>
      <c r="W99" s="79">
        <v>1168112</v>
      </c>
      <c r="X99" s="79">
        <v>267768</v>
      </c>
      <c r="Y99" s="68">
        <v>900344</v>
      </c>
      <c r="Z99" s="65">
        <v>7118.7</v>
      </c>
      <c r="AA99" s="68">
        <v>8</v>
      </c>
      <c r="AB99" s="65">
        <v>14593.65</v>
      </c>
      <c r="AC99" s="68">
        <v>3</v>
      </c>
      <c r="AD99" s="65">
        <v>16.8</v>
      </c>
      <c r="AE99" s="68">
        <v>3</v>
      </c>
      <c r="AF99" s="65">
        <v>6546.13</v>
      </c>
      <c r="AG99" s="68">
        <v>7</v>
      </c>
      <c r="AH99" s="65">
        <v>18.56</v>
      </c>
      <c r="AI99" s="68">
        <v>5</v>
      </c>
      <c r="AJ99" s="68">
        <v>265804</v>
      </c>
      <c r="AK99" s="68">
        <v>50036</v>
      </c>
      <c r="AL99" s="68">
        <v>59110</v>
      </c>
      <c r="AM99" s="68"/>
      <c r="AN99" s="91">
        <v>2275.50097935814</v>
      </c>
      <c r="AO99" s="68">
        <v>7</v>
      </c>
      <c r="AP99" s="91">
        <v>428.349336365006</v>
      </c>
      <c r="AQ99" s="68">
        <v>7</v>
      </c>
      <c r="AR99" s="91">
        <v>506.030243675264</v>
      </c>
      <c r="AS99" s="68">
        <v>8</v>
      </c>
      <c r="AT99" s="91">
        <v>0</v>
      </c>
      <c r="AU99" s="68"/>
      <c r="AV99" s="91">
        <v>8.7</v>
      </c>
      <c r="AW99" s="68">
        <v>5</v>
      </c>
      <c r="AX99" s="91">
        <v>12.8</v>
      </c>
      <c r="AY99" s="68">
        <v>4</v>
      </c>
      <c r="AZ99" s="91">
        <v>19.4</v>
      </c>
      <c r="BA99" s="68">
        <v>5</v>
      </c>
      <c r="BB99" s="68"/>
      <c r="BC99" s="68"/>
      <c r="BD99" s="99"/>
    </row>
    <row r="100" s="54" customFormat="1" ht="27" hidden="1" customHeight="1" spans="1:56">
      <c r="A100" s="68" t="s">
        <v>746</v>
      </c>
      <c r="B100" s="65">
        <v>6864.69131483429</v>
      </c>
      <c r="C100" s="68">
        <v>5</v>
      </c>
      <c r="D100" s="65">
        <v>8.92877364065841</v>
      </c>
      <c r="E100" s="68">
        <v>7</v>
      </c>
      <c r="F100" s="65">
        <v>11009.9763</v>
      </c>
      <c r="G100" s="68">
        <v>5</v>
      </c>
      <c r="H100" s="65">
        <v>8.27</v>
      </c>
      <c r="I100" s="68">
        <v>8</v>
      </c>
      <c r="J100" s="65">
        <v>4790.9355</v>
      </c>
      <c r="K100" s="68">
        <v>5</v>
      </c>
      <c r="L100" s="65">
        <v>10.01</v>
      </c>
      <c r="M100" s="68">
        <v>8</v>
      </c>
      <c r="N100" s="65">
        <v>6302</v>
      </c>
      <c r="O100" s="68">
        <v>5</v>
      </c>
      <c r="P100" s="65">
        <v>10169</v>
      </c>
      <c r="Q100" s="68">
        <v>5</v>
      </c>
      <c r="R100" s="65">
        <v>4355</v>
      </c>
      <c r="S100" s="68">
        <v>5</v>
      </c>
      <c r="T100" s="79">
        <v>1200766.08740451</v>
      </c>
      <c r="U100" s="79">
        <v>400398.668555273</v>
      </c>
      <c r="V100" s="79">
        <v>800367.418849233</v>
      </c>
      <c r="W100" s="79">
        <v>1196535</v>
      </c>
      <c r="X100" s="79">
        <v>359533</v>
      </c>
      <c r="Y100" s="68">
        <v>837002</v>
      </c>
      <c r="Z100" s="65">
        <v>7159.77</v>
      </c>
      <c r="AA100" s="68">
        <v>7</v>
      </c>
      <c r="AB100" s="65">
        <v>9957.25</v>
      </c>
      <c r="AC100" s="68">
        <v>8</v>
      </c>
      <c r="AD100" s="65">
        <v>5.7</v>
      </c>
      <c r="AE100" s="68">
        <v>8</v>
      </c>
      <c r="AF100" s="65">
        <v>6801.29</v>
      </c>
      <c r="AG100" s="68">
        <v>6</v>
      </c>
      <c r="AH100" s="65">
        <v>7.44</v>
      </c>
      <c r="AI100" s="68">
        <v>8</v>
      </c>
      <c r="AJ100" s="68">
        <v>456590</v>
      </c>
      <c r="AK100" s="68">
        <v>110879</v>
      </c>
      <c r="AL100" s="68">
        <v>97422</v>
      </c>
      <c r="AM100" s="68"/>
      <c r="AN100" s="91">
        <v>3815.93517949747</v>
      </c>
      <c r="AO100" s="68">
        <v>5</v>
      </c>
      <c r="AP100" s="91">
        <v>926.667418838563</v>
      </c>
      <c r="AQ100" s="68">
        <v>4</v>
      </c>
      <c r="AR100" s="91">
        <v>814.201005403101</v>
      </c>
      <c r="AS100" s="68">
        <v>6</v>
      </c>
      <c r="AT100" s="91">
        <v>0</v>
      </c>
      <c r="AU100" s="68"/>
      <c r="AV100" s="91">
        <v>11.1</v>
      </c>
      <c r="AW100" s="68">
        <v>2</v>
      </c>
      <c r="AX100" s="91">
        <v>-15</v>
      </c>
      <c r="AY100" s="68">
        <v>8</v>
      </c>
      <c r="AZ100" s="91">
        <v>25.6</v>
      </c>
      <c r="BA100" s="68">
        <v>2</v>
      </c>
      <c r="BB100" s="68"/>
      <c r="BC100" s="68"/>
      <c r="BD100" s="99"/>
    </row>
    <row r="101" s="54" customFormat="1" ht="27" hidden="1" customHeight="1" spans="1:56">
      <c r="A101" s="68" t="s">
        <v>747</v>
      </c>
      <c r="B101" s="65">
        <v>8506.43824787006</v>
      </c>
      <c r="C101" s="68">
        <v>3</v>
      </c>
      <c r="D101" s="65">
        <v>11.9268190509219</v>
      </c>
      <c r="E101" s="68">
        <v>2</v>
      </c>
      <c r="F101" s="65">
        <v>12499.1598</v>
      </c>
      <c r="G101" s="68">
        <v>3</v>
      </c>
      <c r="H101" s="65">
        <v>8.66</v>
      </c>
      <c r="I101" s="68">
        <v>4</v>
      </c>
      <c r="J101" s="65">
        <v>5629.761681</v>
      </c>
      <c r="K101" s="68">
        <v>2</v>
      </c>
      <c r="L101" s="65">
        <v>10.8439</v>
      </c>
      <c r="M101" s="68">
        <v>4</v>
      </c>
      <c r="N101" s="65">
        <v>7600</v>
      </c>
      <c r="O101" s="68">
        <v>3</v>
      </c>
      <c r="P101" s="65">
        <v>11503</v>
      </c>
      <c r="Q101" s="68">
        <v>3</v>
      </c>
      <c r="R101" s="65">
        <v>5079</v>
      </c>
      <c r="S101" s="68">
        <v>2</v>
      </c>
      <c r="T101" s="79">
        <v>571172.47050439</v>
      </c>
      <c r="U101" s="79">
        <v>239188.125812171</v>
      </c>
      <c r="V101" s="79">
        <v>331984.344692219</v>
      </c>
      <c r="W101" s="79">
        <v>561956</v>
      </c>
      <c r="X101" s="79">
        <v>214776</v>
      </c>
      <c r="Y101" s="68">
        <v>347180</v>
      </c>
      <c r="Z101" s="65">
        <v>9007.82</v>
      </c>
      <c r="AA101" s="68">
        <v>3</v>
      </c>
      <c r="AB101" s="65">
        <v>14774.03</v>
      </c>
      <c r="AC101" s="68">
        <v>2</v>
      </c>
      <c r="AD101" s="65">
        <v>21.5</v>
      </c>
      <c r="AE101" s="68">
        <v>2</v>
      </c>
      <c r="AF101" s="65">
        <v>7103.72</v>
      </c>
      <c r="AG101" s="68">
        <v>4</v>
      </c>
      <c r="AH101" s="65">
        <v>22.55</v>
      </c>
      <c r="AI101" s="68">
        <v>3</v>
      </c>
      <c r="AJ101" s="68">
        <v>271611</v>
      </c>
      <c r="AK101" s="68">
        <v>81751</v>
      </c>
      <c r="AL101" s="68">
        <v>72304</v>
      </c>
      <c r="AM101" s="68"/>
      <c r="AN101" s="91">
        <v>4833.31435201333</v>
      </c>
      <c r="AO101" s="68">
        <v>2</v>
      </c>
      <c r="AP101" s="91">
        <v>1454.75802375987</v>
      </c>
      <c r="AQ101" s="68">
        <v>1</v>
      </c>
      <c r="AR101" s="91">
        <v>1286.64877677256</v>
      </c>
      <c r="AS101" s="68">
        <v>4</v>
      </c>
      <c r="AT101" s="91">
        <v>0</v>
      </c>
      <c r="AU101" s="68"/>
      <c r="AV101" s="91">
        <v>10.2</v>
      </c>
      <c r="AW101" s="68">
        <v>3</v>
      </c>
      <c r="AX101" s="91">
        <v>11.3</v>
      </c>
      <c r="AY101" s="68">
        <v>5</v>
      </c>
      <c r="AZ101" s="91">
        <v>28.2</v>
      </c>
      <c r="BA101" s="68">
        <v>1</v>
      </c>
      <c r="BB101" s="68"/>
      <c r="BC101" s="68"/>
      <c r="BD101" s="99"/>
    </row>
    <row r="102" s="53" customFormat="1" ht="27" hidden="1" customHeight="1" spans="1:56">
      <c r="A102" s="64" t="s">
        <v>627</v>
      </c>
      <c r="B102" s="75">
        <v>7416</v>
      </c>
      <c r="C102" s="64"/>
      <c r="D102" s="75">
        <v>10.2</v>
      </c>
      <c r="E102" s="64"/>
      <c r="F102" s="75">
        <v>11731</v>
      </c>
      <c r="G102" s="64"/>
      <c r="H102" s="75">
        <v>8.4</v>
      </c>
      <c r="I102" s="64"/>
      <c r="J102" s="75">
        <v>5113</v>
      </c>
      <c r="K102" s="64"/>
      <c r="L102" s="75">
        <v>10.6</v>
      </c>
      <c r="M102" s="64"/>
      <c r="N102" s="75">
        <v>6731.83753596154</v>
      </c>
      <c r="O102" s="64"/>
      <c r="P102" s="75">
        <v>10822.4796177063</v>
      </c>
      <c r="Q102" s="64"/>
      <c r="R102" s="75">
        <v>4624.20640554124</v>
      </c>
      <c r="S102" s="64"/>
      <c r="T102" s="80">
        <v>5360914.97303885</v>
      </c>
      <c r="U102" s="80">
        <v>1865476.95413559</v>
      </c>
      <c r="V102" s="80">
        <v>3495438.01890326</v>
      </c>
      <c r="W102" s="80">
        <v>5352924</v>
      </c>
      <c r="X102" s="80">
        <v>1670862</v>
      </c>
      <c r="Y102" s="64">
        <v>3682062</v>
      </c>
      <c r="Z102" s="75">
        <v>7334.9269939525</v>
      </c>
      <c r="AA102" s="64"/>
      <c r="AB102" s="75">
        <v>13151.95</v>
      </c>
      <c r="AC102" s="64"/>
      <c r="AD102" s="75">
        <v>11.6</v>
      </c>
      <c r="AE102" s="64"/>
      <c r="AF102" s="75">
        <v>5772</v>
      </c>
      <c r="AG102" s="64"/>
      <c r="AH102" s="75">
        <v>14.5</v>
      </c>
      <c r="AI102" s="64"/>
      <c r="AJ102" s="64">
        <v>5566900</v>
      </c>
      <c r="AK102" s="64">
        <v>646900</v>
      </c>
      <c r="AL102" s="64">
        <v>2038500</v>
      </c>
      <c r="AM102" s="64">
        <v>665</v>
      </c>
      <c r="AN102" s="92">
        <v>10399.7366672869</v>
      </c>
      <c r="AO102" s="64"/>
      <c r="AP102" s="92">
        <v>1208.49838331349</v>
      </c>
      <c r="AQ102" s="64"/>
      <c r="AR102" s="92">
        <v>3808.19903290239</v>
      </c>
      <c r="AS102" s="64"/>
      <c r="AT102" s="92">
        <v>1.24231167862649</v>
      </c>
      <c r="AU102" s="64"/>
      <c r="AV102" s="92">
        <v>8.3</v>
      </c>
      <c r="AW102" s="64"/>
      <c r="AX102" s="92">
        <v>9.9</v>
      </c>
      <c r="AY102" s="64"/>
      <c r="AZ102" s="92">
        <v>12.5</v>
      </c>
      <c r="BA102" s="64"/>
      <c r="BB102" s="64"/>
      <c r="BC102" s="64"/>
      <c r="BD102" s="98"/>
    </row>
    <row r="103" s="54" customFormat="1" ht="27" hidden="1" customHeight="1" spans="1:56">
      <c r="A103" s="68" t="s">
        <v>748</v>
      </c>
      <c r="B103" s="65">
        <v>9700.28036686273</v>
      </c>
      <c r="C103" s="68">
        <v>1</v>
      </c>
      <c r="D103" s="65">
        <v>9.84350998598948</v>
      </c>
      <c r="E103" s="68">
        <v>5</v>
      </c>
      <c r="F103" s="65">
        <v>14228.3</v>
      </c>
      <c r="G103" s="68">
        <v>1</v>
      </c>
      <c r="H103" s="65">
        <v>8.2</v>
      </c>
      <c r="I103" s="68">
        <v>4</v>
      </c>
      <c r="J103" s="65">
        <v>5329.854</v>
      </c>
      <c r="K103" s="68">
        <v>2</v>
      </c>
      <c r="L103" s="65">
        <v>10.9</v>
      </c>
      <c r="M103" s="68">
        <v>1</v>
      </c>
      <c r="N103" s="65">
        <v>8831</v>
      </c>
      <c r="O103" s="68">
        <v>1</v>
      </c>
      <c r="P103" s="65">
        <v>13150</v>
      </c>
      <c r="Q103" s="68">
        <v>1</v>
      </c>
      <c r="R103" s="65">
        <v>4806</v>
      </c>
      <c r="S103" s="68">
        <v>2</v>
      </c>
      <c r="T103" s="79">
        <v>1688279.3960811</v>
      </c>
      <c r="U103" s="79">
        <v>829189.814408486</v>
      </c>
      <c r="V103" s="79">
        <v>859089.581672615</v>
      </c>
      <c r="W103" s="79">
        <v>1647642</v>
      </c>
      <c r="X103" s="79">
        <v>742685</v>
      </c>
      <c r="Y103" s="68">
        <v>904957</v>
      </c>
      <c r="Z103" s="65">
        <v>9117.05468929699</v>
      </c>
      <c r="AA103" s="68">
        <v>1</v>
      </c>
      <c r="AB103" s="65">
        <v>14627.58</v>
      </c>
      <c r="AC103" s="68">
        <v>1</v>
      </c>
      <c r="AD103" s="65">
        <v>4.2</v>
      </c>
      <c r="AE103" s="68">
        <v>5</v>
      </c>
      <c r="AF103" s="65">
        <v>5797.3596846709</v>
      </c>
      <c r="AG103" s="68">
        <v>2</v>
      </c>
      <c r="AH103" s="65">
        <v>10.5</v>
      </c>
      <c r="AI103" s="68">
        <v>4</v>
      </c>
      <c r="AJ103" s="68">
        <v>1107619.5</v>
      </c>
      <c r="AK103" s="68">
        <v>154300</v>
      </c>
      <c r="AL103" s="68">
        <v>428400</v>
      </c>
      <c r="AM103" s="68"/>
      <c r="AN103" s="91">
        <v>6722.45245022887</v>
      </c>
      <c r="AO103" s="68">
        <v>5</v>
      </c>
      <c r="AP103" s="91">
        <v>936.489844274424</v>
      </c>
      <c r="AQ103" s="68">
        <v>1</v>
      </c>
      <c r="AR103" s="91">
        <v>2600.07938617734</v>
      </c>
      <c r="AS103" s="68">
        <v>4</v>
      </c>
      <c r="AT103" s="91">
        <v>0</v>
      </c>
      <c r="AU103" s="68"/>
      <c r="AV103" s="91">
        <v>8.3</v>
      </c>
      <c r="AW103" s="68">
        <v>3</v>
      </c>
      <c r="AX103" s="91">
        <v>13.8</v>
      </c>
      <c r="AY103" s="68">
        <v>2</v>
      </c>
      <c r="AZ103" s="91">
        <v>13.5</v>
      </c>
      <c r="BA103" s="68">
        <v>2</v>
      </c>
      <c r="BB103" s="68"/>
      <c r="BC103" s="68"/>
      <c r="BD103" s="99"/>
    </row>
    <row r="104" s="54" customFormat="1" ht="27" hidden="1" customHeight="1" spans="1:56">
      <c r="A104" s="68" t="s">
        <v>749</v>
      </c>
      <c r="B104" s="65">
        <v>7721.05055006672</v>
      </c>
      <c r="C104" s="68">
        <v>2</v>
      </c>
      <c r="D104" s="65">
        <v>10.505947474835</v>
      </c>
      <c r="E104" s="68">
        <v>1</v>
      </c>
      <c r="F104" s="65">
        <v>12368.7207</v>
      </c>
      <c r="G104" s="68">
        <v>2</v>
      </c>
      <c r="H104" s="65">
        <v>8.87</v>
      </c>
      <c r="I104" s="68">
        <v>1</v>
      </c>
      <c r="J104" s="65">
        <v>4665.788</v>
      </c>
      <c r="K104" s="68">
        <v>5</v>
      </c>
      <c r="L104" s="65">
        <v>10.8</v>
      </c>
      <c r="M104" s="68">
        <v>2</v>
      </c>
      <c r="N104" s="65">
        <v>6987</v>
      </c>
      <c r="O104" s="68">
        <v>2</v>
      </c>
      <c r="P104" s="65">
        <v>11361</v>
      </c>
      <c r="Q104" s="68">
        <v>2</v>
      </c>
      <c r="R104" s="65">
        <v>4211</v>
      </c>
      <c r="S104" s="68">
        <v>5</v>
      </c>
      <c r="T104" s="79">
        <v>807811.473871185</v>
      </c>
      <c r="U104" s="79">
        <v>320407.335719399</v>
      </c>
      <c r="V104" s="79">
        <v>487404.138151786</v>
      </c>
      <c r="W104" s="79">
        <v>800408</v>
      </c>
      <c r="X104" s="79">
        <v>286981</v>
      </c>
      <c r="Y104" s="68">
        <v>513427</v>
      </c>
      <c r="Z104" s="65">
        <v>5737.26649596553</v>
      </c>
      <c r="AA104" s="68">
        <v>5</v>
      </c>
      <c r="AB104" s="65">
        <v>14164.83</v>
      </c>
      <c r="AC104" s="68">
        <v>2</v>
      </c>
      <c r="AD104" s="65">
        <v>4.9</v>
      </c>
      <c r="AE104" s="68">
        <v>4</v>
      </c>
      <c r="AF104" s="65">
        <v>4850.35011500334</v>
      </c>
      <c r="AG104" s="68">
        <v>5</v>
      </c>
      <c r="AH104" s="65">
        <v>9.1</v>
      </c>
      <c r="AI104" s="68">
        <v>5</v>
      </c>
      <c r="AJ104" s="68">
        <v>644210.6</v>
      </c>
      <c r="AK104" s="68">
        <v>52400</v>
      </c>
      <c r="AL104" s="68">
        <v>235800</v>
      </c>
      <c r="AM104" s="68"/>
      <c r="AN104" s="91">
        <v>8048.52775084707</v>
      </c>
      <c r="AO104" s="68">
        <v>2</v>
      </c>
      <c r="AP104" s="91">
        <v>654.666120278658</v>
      </c>
      <c r="AQ104" s="68">
        <v>3</v>
      </c>
      <c r="AR104" s="91">
        <v>2945.99754125396</v>
      </c>
      <c r="AS104" s="68">
        <v>2</v>
      </c>
      <c r="AT104" s="91">
        <v>0</v>
      </c>
      <c r="AU104" s="68"/>
      <c r="AV104" s="91">
        <v>8.5</v>
      </c>
      <c r="AW104" s="68">
        <v>2</v>
      </c>
      <c r="AX104" s="91">
        <v>11.8</v>
      </c>
      <c r="AY104" s="68">
        <v>5</v>
      </c>
      <c r="AZ104" s="91">
        <v>12.2</v>
      </c>
      <c r="BA104" s="68">
        <v>4</v>
      </c>
      <c r="BB104" s="68"/>
      <c r="BC104" s="68"/>
      <c r="BD104" s="99"/>
    </row>
    <row r="105" s="54" customFormat="1" ht="27" hidden="1" customHeight="1" spans="1:56">
      <c r="A105" s="68" t="s">
        <v>750</v>
      </c>
      <c r="B105" s="65">
        <v>6001.98487399344</v>
      </c>
      <c r="C105" s="68">
        <v>4</v>
      </c>
      <c r="D105" s="65">
        <v>10.1483735363084</v>
      </c>
      <c r="E105" s="68">
        <v>2</v>
      </c>
      <c r="F105" s="65">
        <v>7836.9816</v>
      </c>
      <c r="G105" s="68">
        <v>5</v>
      </c>
      <c r="H105" s="65">
        <v>8.696</v>
      </c>
      <c r="I105" s="68">
        <v>3</v>
      </c>
      <c r="J105" s="65">
        <v>5398.56</v>
      </c>
      <c r="K105" s="68">
        <v>1</v>
      </c>
      <c r="L105" s="65">
        <v>10.4</v>
      </c>
      <c r="M105" s="68">
        <v>4</v>
      </c>
      <c r="N105" s="65">
        <v>5449</v>
      </c>
      <c r="O105" s="68">
        <v>4</v>
      </c>
      <c r="P105" s="65">
        <v>7210</v>
      </c>
      <c r="Q105" s="68">
        <v>5</v>
      </c>
      <c r="R105" s="65">
        <v>4890</v>
      </c>
      <c r="S105" s="68">
        <v>1</v>
      </c>
      <c r="T105" s="79">
        <v>1114904.11249171</v>
      </c>
      <c r="U105" s="79">
        <v>275900.145239478</v>
      </c>
      <c r="V105" s="79">
        <v>839003.967252229</v>
      </c>
      <c r="W105" s="79">
        <v>1130916</v>
      </c>
      <c r="X105" s="79">
        <v>247117</v>
      </c>
      <c r="Y105" s="68">
        <v>883799</v>
      </c>
      <c r="Z105" s="65">
        <v>6311.17997547529</v>
      </c>
      <c r="AA105" s="68">
        <v>3</v>
      </c>
      <c r="AB105" s="65">
        <v>10239.91</v>
      </c>
      <c r="AC105" s="68">
        <v>4</v>
      </c>
      <c r="AD105" s="65">
        <v>53.2</v>
      </c>
      <c r="AE105" s="68">
        <v>1</v>
      </c>
      <c r="AF105" s="65">
        <v>5744.59977952078</v>
      </c>
      <c r="AG105" s="68">
        <v>3</v>
      </c>
      <c r="AH105" s="65">
        <v>13.8</v>
      </c>
      <c r="AI105" s="68">
        <v>3</v>
      </c>
      <c r="AJ105" s="68">
        <v>903261.8</v>
      </c>
      <c r="AK105" s="68">
        <v>76800</v>
      </c>
      <c r="AL105" s="68">
        <v>405800</v>
      </c>
      <c r="AM105" s="68"/>
      <c r="AN105" s="91">
        <v>7986.99284473825</v>
      </c>
      <c r="AO105" s="68">
        <v>3</v>
      </c>
      <c r="AP105" s="91">
        <v>679.095529641459</v>
      </c>
      <c r="AQ105" s="68">
        <v>2</v>
      </c>
      <c r="AR105" s="91">
        <v>3588.24174386073</v>
      </c>
      <c r="AS105" s="68">
        <v>1</v>
      </c>
      <c r="AT105" s="91">
        <v>0</v>
      </c>
      <c r="AU105" s="68"/>
      <c r="AV105" s="91">
        <v>9</v>
      </c>
      <c r="AW105" s="68">
        <v>1</v>
      </c>
      <c r="AX105" s="91">
        <v>13.1</v>
      </c>
      <c r="AY105" s="68">
        <v>4</v>
      </c>
      <c r="AZ105" s="91">
        <v>13.8</v>
      </c>
      <c r="BA105" s="68">
        <v>1</v>
      </c>
      <c r="BB105" s="68"/>
      <c r="BC105" s="68"/>
      <c r="BD105" s="99"/>
    </row>
    <row r="106" s="54" customFormat="1" ht="27" hidden="1" customHeight="1" spans="1:56">
      <c r="A106" s="68" t="s">
        <v>751</v>
      </c>
      <c r="B106" s="65">
        <v>6358.05544788197</v>
      </c>
      <c r="C106" s="68">
        <v>3</v>
      </c>
      <c r="D106" s="65">
        <v>10.0771372555744</v>
      </c>
      <c r="E106" s="68">
        <v>4</v>
      </c>
      <c r="F106" s="65">
        <v>9424.158</v>
      </c>
      <c r="G106" s="68">
        <v>3</v>
      </c>
      <c r="H106" s="65">
        <v>8.1</v>
      </c>
      <c r="I106" s="68">
        <v>5</v>
      </c>
      <c r="J106" s="65">
        <v>5139.1173</v>
      </c>
      <c r="K106" s="68">
        <v>3</v>
      </c>
      <c r="L106" s="65">
        <v>10.59</v>
      </c>
      <c r="M106" s="68">
        <v>3</v>
      </c>
      <c r="N106" s="65">
        <v>5776</v>
      </c>
      <c r="O106" s="68">
        <v>3</v>
      </c>
      <c r="P106" s="65">
        <v>8718</v>
      </c>
      <c r="Q106" s="68">
        <v>3</v>
      </c>
      <c r="R106" s="65">
        <v>4647</v>
      </c>
      <c r="S106" s="68">
        <v>3</v>
      </c>
      <c r="T106" s="79">
        <v>967062.357884563</v>
      </c>
      <c r="U106" s="79">
        <v>275094.049726572</v>
      </c>
      <c r="V106" s="79">
        <v>691968.308157991</v>
      </c>
      <c r="W106" s="79">
        <v>975308</v>
      </c>
      <c r="X106" s="79">
        <v>246395</v>
      </c>
      <c r="Y106" s="68">
        <v>728913</v>
      </c>
      <c r="Z106" s="65">
        <v>7396.25855064162</v>
      </c>
      <c r="AA106" s="68">
        <v>2</v>
      </c>
      <c r="AB106" s="65">
        <v>11599.4439538853</v>
      </c>
      <c r="AC106" s="68">
        <v>3</v>
      </c>
      <c r="AD106" s="65">
        <v>17.5</v>
      </c>
      <c r="AE106" s="68">
        <v>3</v>
      </c>
      <c r="AF106" s="65">
        <v>7003.53482786637</v>
      </c>
      <c r="AG106" s="68">
        <v>1</v>
      </c>
      <c r="AH106" s="65">
        <v>20.8</v>
      </c>
      <c r="AI106" s="68">
        <v>1</v>
      </c>
      <c r="AJ106" s="68">
        <v>774245.7</v>
      </c>
      <c r="AK106" s="68">
        <v>46400</v>
      </c>
      <c r="AL106" s="68">
        <v>226500</v>
      </c>
      <c r="AM106" s="68"/>
      <c r="AN106" s="91">
        <v>7938.47379494478</v>
      </c>
      <c r="AO106" s="68">
        <v>4</v>
      </c>
      <c r="AP106" s="91">
        <v>475.74714859306</v>
      </c>
      <c r="AQ106" s="68">
        <v>5</v>
      </c>
      <c r="AR106" s="91">
        <v>2322.34330078293</v>
      </c>
      <c r="AS106" s="68">
        <v>5</v>
      </c>
      <c r="AT106" s="91">
        <v>0</v>
      </c>
      <c r="AU106" s="68"/>
      <c r="AV106" s="91">
        <v>7.3</v>
      </c>
      <c r="AW106" s="68">
        <v>5</v>
      </c>
      <c r="AX106" s="91">
        <v>13.5</v>
      </c>
      <c r="AY106" s="68">
        <v>3</v>
      </c>
      <c r="AZ106" s="91">
        <v>11.3</v>
      </c>
      <c r="BA106" s="68">
        <v>5</v>
      </c>
      <c r="BB106" s="68"/>
      <c r="BC106" s="68"/>
      <c r="BD106" s="99"/>
    </row>
    <row r="107" s="54" customFormat="1" ht="27" hidden="1" customHeight="1" spans="1:56">
      <c r="A107" s="68" t="s">
        <v>752</v>
      </c>
      <c r="B107" s="65">
        <v>5496.18586246477</v>
      </c>
      <c r="C107" s="68">
        <v>5</v>
      </c>
      <c r="D107" s="65">
        <v>10.1440052598151</v>
      </c>
      <c r="E107" s="68">
        <v>3</v>
      </c>
      <c r="F107" s="65">
        <v>8298.176</v>
      </c>
      <c r="G107" s="68">
        <v>4</v>
      </c>
      <c r="H107" s="65">
        <v>8.8</v>
      </c>
      <c r="I107" s="68">
        <v>2</v>
      </c>
      <c r="J107" s="65">
        <v>4748.5665</v>
      </c>
      <c r="K107" s="68">
        <v>4</v>
      </c>
      <c r="L107" s="65">
        <v>10.15</v>
      </c>
      <c r="M107" s="68">
        <v>5</v>
      </c>
      <c r="N107" s="65">
        <v>4990</v>
      </c>
      <c r="O107" s="68">
        <v>5</v>
      </c>
      <c r="P107" s="65">
        <v>7627</v>
      </c>
      <c r="Q107" s="68">
        <v>4</v>
      </c>
      <c r="R107" s="65">
        <v>4311</v>
      </c>
      <c r="S107" s="68">
        <v>4</v>
      </c>
      <c r="T107" s="79">
        <v>782857.63271029</v>
      </c>
      <c r="U107" s="79">
        <v>164885.609041657</v>
      </c>
      <c r="V107" s="79">
        <v>617972.023668634</v>
      </c>
      <c r="W107" s="79">
        <v>798650</v>
      </c>
      <c r="X107" s="79">
        <v>147684</v>
      </c>
      <c r="Y107" s="68">
        <v>650966</v>
      </c>
      <c r="Z107" s="65">
        <v>6044.8656590177</v>
      </c>
      <c r="AA107" s="68">
        <v>4</v>
      </c>
      <c r="AB107" s="65">
        <v>10132.0826136427</v>
      </c>
      <c r="AC107" s="68">
        <v>5</v>
      </c>
      <c r="AD107" s="65">
        <v>29.6</v>
      </c>
      <c r="AE107" s="68">
        <v>2</v>
      </c>
      <c r="AF107" s="65">
        <v>5051</v>
      </c>
      <c r="AG107" s="68">
        <v>4</v>
      </c>
      <c r="AH107" s="65">
        <v>17.7</v>
      </c>
      <c r="AI107" s="68">
        <v>2</v>
      </c>
      <c r="AJ107" s="68">
        <v>653168.4</v>
      </c>
      <c r="AK107" s="68">
        <v>47800</v>
      </c>
      <c r="AL107" s="68">
        <v>219600</v>
      </c>
      <c r="AM107" s="68"/>
      <c r="AN107" s="91">
        <v>8178.40606022663</v>
      </c>
      <c r="AO107" s="68">
        <v>1</v>
      </c>
      <c r="AP107" s="91">
        <v>598.509985600701</v>
      </c>
      <c r="AQ107" s="68">
        <v>4</v>
      </c>
      <c r="AR107" s="91">
        <v>2749.64001752958</v>
      </c>
      <c r="AS107" s="68">
        <v>3</v>
      </c>
      <c r="AT107" s="91">
        <v>0</v>
      </c>
      <c r="AU107" s="68"/>
      <c r="AV107" s="91">
        <v>7.9</v>
      </c>
      <c r="AW107" s="68">
        <v>4</v>
      </c>
      <c r="AX107" s="91">
        <v>14.5</v>
      </c>
      <c r="AY107" s="68">
        <v>1</v>
      </c>
      <c r="AZ107" s="91">
        <v>13</v>
      </c>
      <c r="BA107" s="68">
        <v>3</v>
      </c>
      <c r="BB107" s="68"/>
      <c r="BC107" s="68"/>
      <c r="BD107" s="99"/>
    </row>
    <row r="108" s="53" customFormat="1" ht="27" customHeight="1" spans="1:56">
      <c r="A108" s="64" t="s">
        <v>628</v>
      </c>
      <c r="B108" s="75">
        <v>7303.26015816094</v>
      </c>
      <c r="C108" s="64"/>
      <c r="D108" s="75">
        <v>9.47774184021802</v>
      </c>
      <c r="E108" s="64"/>
      <c r="F108" s="75">
        <v>11054.4636</v>
      </c>
      <c r="G108" s="64"/>
      <c r="H108" s="75">
        <v>7.88</v>
      </c>
      <c r="I108" s="64"/>
      <c r="J108" s="75">
        <v>4935.03</v>
      </c>
      <c r="K108" s="64"/>
      <c r="L108" s="75">
        <v>10.28</v>
      </c>
      <c r="M108" s="64"/>
      <c r="N108" s="75">
        <v>6671.33301052712</v>
      </c>
      <c r="O108" s="64"/>
      <c r="P108" s="75">
        <v>10247.0320719364</v>
      </c>
      <c r="Q108" s="64"/>
      <c r="R108" s="75">
        <v>4474.98390212236</v>
      </c>
      <c r="S108" s="64"/>
      <c r="T108" s="80">
        <v>5569251.30116412</v>
      </c>
      <c r="U108" s="80">
        <v>2155308.76743134</v>
      </c>
      <c r="V108" s="80">
        <v>3413942.53373278</v>
      </c>
      <c r="W108" s="80">
        <v>5611701</v>
      </c>
      <c r="X108" s="80">
        <v>2015781</v>
      </c>
      <c r="Y108" s="64">
        <v>3595920</v>
      </c>
      <c r="Z108" s="75">
        <v>7333.34388846064</v>
      </c>
      <c r="AA108" s="64"/>
      <c r="AB108" s="75">
        <v>11626.967645694</v>
      </c>
      <c r="AC108" s="64"/>
      <c r="AD108" s="75">
        <v>12.3165439609188</v>
      </c>
      <c r="AE108" s="64"/>
      <c r="AF108" s="75">
        <v>5987.91232577068</v>
      </c>
      <c r="AG108" s="64"/>
      <c r="AH108" s="75">
        <v>19.8774046556413</v>
      </c>
      <c r="AI108" s="64"/>
      <c r="AJ108" s="64">
        <v>2284633</v>
      </c>
      <c r="AK108" s="64">
        <v>669229</v>
      </c>
      <c r="AL108" s="64">
        <v>743758.2</v>
      </c>
      <c r="AM108" s="64">
        <v>24583</v>
      </c>
      <c r="AN108" s="92">
        <v>4071.19516880889</v>
      </c>
      <c r="AO108" s="64"/>
      <c r="AP108" s="92">
        <v>1192.55997423954</v>
      </c>
      <c r="AQ108" s="64"/>
      <c r="AR108" s="92">
        <v>1325.37032888958</v>
      </c>
      <c r="AS108" s="64"/>
      <c r="AT108" s="92">
        <v>0.00320758358294571</v>
      </c>
      <c r="AU108" s="64"/>
      <c r="AV108" s="92">
        <v>8.2</v>
      </c>
      <c r="AW108" s="64"/>
      <c r="AX108" s="92">
        <v>4</v>
      </c>
      <c r="AY108" s="64"/>
      <c r="AZ108" s="92">
        <v>1.8</v>
      </c>
      <c r="BA108" s="64"/>
      <c r="BB108" s="92">
        <v>18.5808692296561</v>
      </c>
      <c r="BC108" s="64"/>
      <c r="BD108" s="98"/>
    </row>
    <row r="109" s="54" customFormat="1" ht="27" customHeight="1" spans="1:56">
      <c r="A109" s="68" t="s">
        <v>666</v>
      </c>
      <c r="B109" s="65">
        <v>8316.87591842751</v>
      </c>
      <c r="C109" s="68">
        <v>3</v>
      </c>
      <c r="D109" s="65">
        <v>9.33743834358603</v>
      </c>
      <c r="E109" s="68">
        <v>6</v>
      </c>
      <c r="F109" s="65">
        <v>12223.8017702837</v>
      </c>
      <c r="G109" s="68">
        <v>2</v>
      </c>
      <c r="H109" s="65">
        <v>8.1</v>
      </c>
      <c r="I109" s="68">
        <v>3</v>
      </c>
      <c r="J109" s="65">
        <v>5018.57054815927</v>
      </c>
      <c r="K109" s="68">
        <v>5</v>
      </c>
      <c r="L109" s="65">
        <v>9.9</v>
      </c>
      <c r="M109" s="68">
        <v>6</v>
      </c>
      <c r="N109" s="65">
        <v>7606.61310931051</v>
      </c>
      <c r="O109" s="68">
        <v>3</v>
      </c>
      <c r="P109" s="65">
        <v>11307.864727367</v>
      </c>
      <c r="Q109" s="68">
        <v>2</v>
      </c>
      <c r="R109" s="65">
        <v>4566.4882148856</v>
      </c>
      <c r="S109" s="68">
        <v>5</v>
      </c>
      <c r="T109" s="79">
        <v>790276.596355623</v>
      </c>
      <c r="U109" s="79">
        <v>361761.262255302</v>
      </c>
      <c r="V109" s="79">
        <v>428515.334100321</v>
      </c>
      <c r="W109" s="79">
        <v>789699</v>
      </c>
      <c r="X109" s="79">
        <v>338342</v>
      </c>
      <c r="Y109" s="68">
        <v>451357</v>
      </c>
      <c r="Z109" s="65">
        <v>8386.32216216824</v>
      </c>
      <c r="AA109" s="68">
        <v>4</v>
      </c>
      <c r="AB109" s="65">
        <v>13773.056717878</v>
      </c>
      <c r="AC109" s="68">
        <v>2</v>
      </c>
      <c r="AD109" s="65">
        <v>12.4473357720564</v>
      </c>
      <c r="AE109" s="68">
        <v>4</v>
      </c>
      <c r="AF109" s="65">
        <v>6213.35621775096</v>
      </c>
      <c r="AG109" s="68">
        <v>5</v>
      </c>
      <c r="AH109" s="65">
        <v>8.92503340055146</v>
      </c>
      <c r="AI109" s="68">
        <v>7</v>
      </c>
      <c r="AJ109" s="68">
        <v>322444</v>
      </c>
      <c r="AK109" s="68">
        <v>54479</v>
      </c>
      <c r="AL109" s="68">
        <v>297248</v>
      </c>
      <c r="AM109" s="68">
        <v>2039</v>
      </c>
      <c r="AN109" s="91">
        <v>4083.12534269386</v>
      </c>
      <c r="AO109" s="68">
        <v>4</v>
      </c>
      <c r="AP109" s="91">
        <v>689.870444308528</v>
      </c>
      <c r="AQ109" s="68">
        <v>6</v>
      </c>
      <c r="AR109" s="91">
        <v>3764.06706859196</v>
      </c>
      <c r="AS109" s="68">
        <v>1</v>
      </c>
      <c r="AT109" s="91">
        <v>0.0937065894726978</v>
      </c>
      <c r="AU109" s="68">
        <v>6</v>
      </c>
      <c r="AV109" s="91">
        <v>8.9</v>
      </c>
      <c r="AW109" s="68">
        <v>3</v>
      </c>
      <c r="AX109" s="91">
        <v>5</v>
      </c>
      <c r="AY109" s="68">
        <v>4</v>
      </c>
      <c r="AZ109" s="91">
        <v>7.4</v>
      </c>
      <c r="BA109" s="68">
        <v>6</v>
      </c>
      <c r="BB109" s="91">
        <v>73.531914893617</v>
      </c>
      <c r="BC109" s="68">
        <v>1</v>
      </c>
      <c r="BD109" s="99"/>
    </row>
    <row r="110" s="54" customFormat="1" ht="27" customHeight="1" spans="1:56">
      <c r="A110" s="68" t="s">
        <v>667</v>
      </c>
      <c r="B110" s="65">
        <v>8431.88773760118</v>
      </c>
      <c r="C110" s="68">
        <v>2</v>
      </c>
      <c r="D110" s="65">
        <v>9.32107254277688</v>
      </c>
      <c r="E110" s="68">
        <v>7</v>
      </c>
      <c r="F110" s="65">
        <v>12573.7915926337</v>
      </c>
      <c r="G110" s="68">
        <v>1</v>
      </c>
      <c r="H110" s="65">
        <v>7.5</v>
      </c>
      <c r="I110" s="68">
        <v>6</v>
      </c>
      <c r="J110" s="65">
        <v>5467.71759573672</v>
      </c>
      <c r="K110" s="68">
        <v>2</v>
      </c>
      <c r="L110" s="65">
        <v>10.7</v>
      </c>
      <c r="M110" s="68">
        <v>2</v>
      </c>
      <c r="N110" s="65">
        <v>7712.95738459007</v>
      </c>
      <c r="O110" s="68">
        <v>2</v>
      </c>
      <c r="P110" s="65">
        <v>11696.550318729</v>
      </c>
      <c r="Q110" s="68">
        <v>1</v>
      </c>
      <c r="R110" s="65">
        <v>4939.22095369171</v>
      </c>
      <c r="S110" s="68">
        <v>2</v>
      </c>
      <c r="T110" s="79">
        <v>851184.478204678</v>
      </c>
      <c r="U110" s="79">
        <v>355056.197925119</v>
      </c>
      <c r="V110" s="79">
        <v>496128.280279559</v>
      </c>
      <c r="W110" s="79">
        <v>854645</v>
      </c>
      <c r="X110" s="79">
        <v>332071</v>
      </c>
      <c r="Y110" s="68">
        <v>522574</v>
      </c>
      <c r="Z110" s="65">
        <v>9323.81665221438</v>
      </c>
      <c r="AA110" s="68">
        <v>1</v>
      </c>
      <c r="AB110" s="65">
        <v>14832.5869582323</v>
      </c>
      <c r="AC110" s="68">
        <v>1</v>
      </c>
      <c r="AD110" s="65">
        <v>0.0202922406894901</v>
      </c>
      <c r="AE110" s="68">
        <v>8</v>
      </c>
      <c r="AF110" s="65">
        <v>7318.75873839009</v>
      </c>
      <c r="AG110" s="68">
        <v>3</v>
      </c>
      <c r="AH110" s="65">
        <v>45.2653475128039</v>
      </c>
      <c r="AI110" s="68">
        <v>1</v>
      </c>
      <c r="AJ110" s="68">
        <v>282743</v>
      </c>
      <c r="AK110" s="68">
        <v>60883</v>
      </c>
      <c r="AL110" s="68">
        <v>197900.5</v>
      </c>
      <c r="AM110" s="68">
        <v>3590</v>
      </c>
      <c r="AN110" s="91">
        <v>3308.30929801263</v>
      </c>
      <c r="AO110" s="68">
        <v>6</v>
      </c>
      <c r="AP110" s="91">
        <v>712.377653879681</v>
      </c>
      <c r="AQ110" s="68">
        <v>5</v>
      </c>
      <c r="AR110" s="91">
        <v>2315.5871736218</v>
      </c>
      <c r="AS110" s="68">
        <v>2</v>
      </c>
      <c r="AT110" s="91">
        <v>0.113497417056205</v>
      </c>
      <c r="AU110" s="68">
        <v>5</v>
      </c>
      <c r="AV110" s="91">
        <v>6.2</v>
      </c>
      <c r="AW110" s="68">
        <v>6</v>
      </c>
      <c r="AX110" s="91">
        <v>6.2</v>
      </c>
      <c r="AY110" s="68">
        <v>3</v>
      </c>
      <c r="AZ110" s="91">
        <v>9.7</v>
      </c>
      <c r="BA110" s="68">
        <v>5</v>
      </c>
      <c r="BB110" s="91">
        <v>71.8525610339876</v>
      </c>
      <c r="BC110" s="68">
        <v>3</v>
      </c>
      <c r="BD110" s="99"/>
    </row>
    <row r="111" s="54" customFormat="1" ht="27" customHeight="1" spans="1:56">
      <c r="A111" s="68" t="s">
        <v>668</v>
      </c>
      <c r="B111" s="65">
        <v>6499.08361196344</v>
      </c>
      <c r="C111" s="68">
        <v>7</v>
      </c>
      <c r="D111" s="65">
        <v>9.49520774311456</v>
      </c>
      <c r="E111" s="68">
        <v>2</v>
      </c>
      <c r="F111" s="65">
        <v>10229.1881559788</v>
      </c>
      <c r="G111" s="68">
        <v>6</v>
      </c>
      <c r="H111" s="65">
        <v>7.22</v>
      </c>
      <c r="I111" s="68">
        <v>8</v>
      </c>
      <c r="J111" s="65">
        <v>5088.336</v>
      </c>
      <c r="K111" s="68">
        <v>4</v>
      </c>
      <c r="L111" s="65">
        <v>10.4</v>
      </c>
      <c r="M111" s="68">
        <v>4</v>
      </c>
      <c r="N111" s="65">
        <v>5935.4959417136</v>
      </c>
      <c r="O111" s="68">
        <v>7</v>
      </c>
      <c r="P111" s="65">
        <v>9540.37321020223</v>
      </c>
      <c r="Q111" s="68">
        <v>6</v>
      </c>
      <c r="R111" s="65">
        <v>4609</v>
      </c>
      <c r="S111" s="68">
        <v>4</v>
      </c>
      <c r="T111" s="79">
        <v>1220604.325745</v>
      </c>
      <c r="U111" s="79">
        <v>334957.043200387</v>
      </c>
      <c r="V111" s="79">
        <v>885647.282544613</v>
      </c>
      <c r="W111" s="79">
        <v>1246129</v>
      </c>
      <c r="X111" s="79">
        <v>313273</v>
      </c>
      <c r="Y111" s="68">
        <v>932856</v>
      </c>
      <c r="Z111" s="65">
        <v>5851.61571358574</v>
      </c>
      <c r="AA111" s="68">
        <v>8</v>
      </c>
      <c r="AB111" s="65">
        <v>9919.37055760278</v>
      </c>
      <c r="AC111" s="68">
        <v>7</v>
      </c>
      <c r="AD111" s="65">
        <v>6.88681615188378</v>
      </c>
      <c r="AE111" s="68">
        <v>7</v>
      </c>
      <c r="AF111" s="65">
        <v>5415.96250155108</v>
      </c>
      <c r="AG111" s="68">
        <v>6</v>
      </c>
      <c r="AH111" s="65">
        <v>13.4522852236819</v>
      </c>
      <c r="AI111" s="68">
        <v>5</v>
      </c>
      <c r="AJ111" s="68">
        <v>404850</v>
      </c>
      <c r="AK111" s="68">
        <v>76501</v>
      </c>
      <c r="AL111" s="68">
        <v>37401.5</v>
      </c>
      <c r="AM111" s="68">
        <v>2474</v>
      </c>
      <c r="AN111" s="91">
        <v>3248.86107297078</v>
      </c>
      <c r="AO111" s="68">
        <v>7</v>
      </c>
      <c r="AP111" s="91">
        <v>613.909153867697</v>
      </c>
      <c r="AQ111" s="68">
        <v>7</v>
      </c>
      <c r="AR111" s="91">
        <v>300.141478129471</v>
      </c>
      <c r="AS111" s="68">
        <v>7</v>
      </c>
      <c r="AT111" s="91">
        <v>0.0377168013905462</v>
      </c>
      <c r="AU111" s="68">
        <v>8</v>
      </c>
      <c r="AV111" s="91">
        <v>5.7</v>
      </c>
      <c r="AW111" s="68">
        <v>8</v>
      </c>
      <c r="AX111" s="91">
        <v>-20.3</v>
      </c>
      <c r="AY111" s="68">
        <v>8</v>
      </c>
      <c r="AZ111" s="91">
        <v>4.7</v>
      </c>
      <c r="BA111" s="68">
        <v>8</v>
      </c>
      <c r="BB111" s="91">
        <v>-55.1730385939482</v>
      </c>
      <c r="BC111" s="68">
        <v>8</v>
      </c>
      <c r="BD111" s="99"/>
    </row>
    <row r="112" s="54" customFormat="1" ht="27" customHeight="1" spans="1:56">
      <c r="A112" s="68" t="s">
        <v>669</v>
      </c>
      <c r="B112" s="65">
        <v>7249.20527036514</v>
      </c>
      <c r="C112" s="68">
        <v>4</v>
      </c>
      <c r="D112" s="65">
        <v>9.83851112220877</v>
      </c>
      <c r="E112" s="68">
        <v>1</v>
      </c>
      <c r="F112" s="65">
        <v>10824.9600068987</v>
      </c>
      <c r="G112" s="68">
        <v>4</v>
      </c>
      <c r="H112" s="65">
        <v>8.3</v>
      </c>
      <c r="I112" s="68">
        <v>2</v>
      </c>
      <c r="J112" s="65">
        <v>4568.07040357299</v>
      </c>
      <c r="K112" s="68">
        <v>7</v>
      </c>
      <c r="L112" s="65">
        <v>10.8</v>
      </c>
      <c r="M112" s="68">
        <v>1</v>
      </c>
      <c r="N112" s="65">
        <v>6599.87575969554</v>
      </c>
      <c r="O112" s="68">
        <v>4</v>
      </c>
      <c r="P112" s="65">
        <v>9995.34626675782</v>
      </c>
      <c r="Q112" s="68">
        <v>4</v>
      </c>
      <c r="R112" s="65">
        <v>4122.80722344133</v>
      </c>
      <c r="S112" s="68">
        <v>7</v>
      </c>
      <c r="T112" s="79">
        <v>747238.607828504</v>
      </c>
      <c r="U112" s="79">
        <v>320198.630993478</v>
      </c>
      <c r="V112" s="79">
        <v>427039.976835026</v>
      </c>
      <c r="W112" s="79">
        <v>749273</v>
      </c>
      <c r="X112" s="79">
        <v>299470</v>
      </c>
      <c r="Y112" s="68">
        <v>449803</v>
      </c>
      <c r="Z112" s="65">
        <v>7896.52638304219</v>
      </c>
      <c r="AA112" s="68">
        <v>5</v>
      </c>
      <c r="AB112" s="65">
        <v>11504.3160274968</v>
      </c>
      <c r="AC112" s="68">
        <v>4</v>
      </c>
      <c r="AD112" s="65">
        <v>15.9960441886528</v>
      </c>
      <c r="AE112" s="68">
        <v>3</v>
      </c>
      <c r="AF112" s="65">
        <v>6530.66122575555</v>
      </c>
      <c r="AG112" s="68">
        <v>4</v>
      </c>
      <c r="AH112" s="65">
        <v>32.0133581920964</v>
      </c>
      <c r="AI112" s="68">
        <v>3</v>
      </c>
      <c r="AJ112" s="68">
        <v>354168</v>
      </c>
      <c r="AK112" s="68">
        <v>55793</v>
      </c>
      <c r="AL112" s="68">
        <v>42824.9</v>
      </c>
      <c r="AM112" s="68">
        <v>1776</v>
      </c>
      <c r="AN112" s="91">
        <v>4726.82186599544</v>
      </c>
      <c r="AO112" s="68">
        <v>3</v>
      </c>
      <c r="AP112" s="91">
        <v>744.628459853752</v>
      </c>
      <c r="AQ112" s="68">
        <v>4</v>
      </c>
      <c r="AR112" s="91">
        <v>571.552691742529</v>
      </c>
      <c r="AS112" s="68">
        <v>5</v>
      </c>
      <c r="AT112" s="91">
        <v>0.168163006007156</v>
      </c>
      <c r="AU112" s="68">
        <v>4</v>
      </c>
      <c r="AV112" s="91">
        <v>9</v>
      </c>
      <c r="AW112" s="68">
        <v>2</v>
      </c>
      <c r="AX112" s="91">
        <v>2.8</v>
      </c>
      <c r="AY112" s="68">
        <v>5</v>
      </c>
      <c r="AZ112" s="91">
        <v>12.6</v>
      </c>
      <c r="BA112" s="68">
        <v>3</v>
      </c>
      <c r="BB112" s="91">
        <v>1.02389078498294</v>
      </c>
      <c r="BC112" s="68">
        <v>7</v>
      </c>
      <c r="BD112" s="99"/>
    </row>
    <row r="113" s="54" customFormat="1" ht="27" customHeight="1" spans="1:56">
      <c r="A113" s="68" t="s">
        <v>670</v>
      </c>
      <c r="B113" s="65">
        <v>6380.37679622231</v>
      </c>
      <c r="C113" s="68">
        <v>8</v>
      </c>
      <c r="D113" s="65">
        <v>9.24927330012638</v>
      </c>
      <c r="E113" s="68">
        <v>8</v>
      </c>
      <c r="F113" s="65">
        <v>10205.753729193</v>
      </c>
      <c r="G113" s="68">
        <v>7</v>
      </c>
      <c r="H113" s="65">
        <v>7.7</v>
      </c>
      <c r="I113" s="68">
        <v>5</v>
      </c>
      <c r="J113" s="65">
        <v>4474.05887909549</v>
      </c>
      <c r="K113" s="68">
        <v>8</v>
      </c>
      <c r="L113" s="65">
        <v>9.73</v>
      </c>
      <c r="M113" s="68">
        <v>8</v>
      </c>
      <c r="N113" s="65">
        <v>5840.20067455673</v>
      </c>
      <c r="O113" s="68">
        <v>8</v>
      </c>
      <c r="P113" s="65">
        <v>9476.09445607517</v>
      </c>
      <c r="Q113" s="68">
        <v>7</v>
      </c>
      <c r="R113" s="65">
        <v>4077.33425598787</v>
      </c>
      <c r="S113" s="68">
        <v>8</v>
      </c>
      <c r="T113" s="79">
        <v>507330.708985818</v>
      </c>
      <c r="U113" s="79">
        <v>168734.317813844</v>
      </c>
      <c r="V113" s="79">
        <v>338596.391171975</v>
      </c>
      <c r="W113" s="79">
        <v>514456</v>
      </c>
      <c r="X113" s="79">
        <v>157811</v>
      </c>
      <c r="Y113" s="68">
        <v>356645</v>
      </c>
      <c r="Z113" s="65">
        <v>6882.4177147237</v>
      </c>
      <c r="AA113" s="68">
        <v>6</v>
      </c>
      <c r="AB113" s="65">
        <v>9983.94495263249</v>
      </c>
      <c r="AC113" s="68">
        <v>6</v>
      </c>
      <c r="AD113" s="65">
        <v>8.43680016052632</v>
      </c>
      <c r="AE113" s="68">
        <v>6</v>
      </c>
      <c r="AF113" s="65">
        <v>5138.17377661766</v>
      </c>
      <c r="AG113" s="68">
        <v>7</v>
      </c>
      <c r="AH113" s="65">
        <v>0.50610833905802</v>
      </c>
      <c r="AI113" s="68">
        <v>8</v>
      </c>
      <c r="AJ113" s="68">
        <v>187677</v>
      </c>
      <c r="AK113" s="68">
        <v>49936</v>
      </c>
      <c r="AL113" s="68">
        <v>19497.3</v>
      </c>
      <c r="AM113" s="68">
        <v>1633</v>
      </c>
      <c r="AN113" s="91">
        <v>3648.06708445426</v>
      </c>
      <c r="AO113" s="68">
        <v>5</v>
      </c>
      <c r="AP113" s="91">
        <v>970.656382664407</v>
      </c>
      <c r="AQ113" s="68">
        <v>2</v>
      </c>
      <c r="AR113" s="91">
        <v>378.988679303964</v>
      </c>
      <c r="AS113" s="68">
        <v>6</v>
      </c>
      <c r="AT113" s="91">
        <v>0.27213211625484</v>
      </c>
      <c r="AU113" s="68">
        <v>3</v>
      </c>
      <c r="AV113" s="91">
        <v>6</v>
      </c>
      <c r="AW113" s="68">
        <v>7</v>
      </c>
      <c r="AX113" s="91">
        <v>32.2</v>
      </c>
      <c r="AY113" s="68">
        <v>1</v>
      </c>
      <c r="AZ113" s="91">
        <v>14</v>
      </c>
      <c r="BA113" s="68">
        <v>1</v>
      </c>
      <c r="BB113" s="91">
        <v>72.4392819429778</v>
      </c>
      <c r="BC113" s="68">
        <v>2</v>
      </c>
      <c r="BD113" s="99"/>
    </row>
    <row r="114" s="54" customFormat="1" ht="27" customHeight="1" spans="1:56">
      <c r="A114" s="68" t="s">
        <v>671</v>
      </c>
      <c r="B114" s="65">
        <v>9064.88791822457</v>
      </c>
      <c r="C114" s="68">
        <v>1</v>
      </c>
      <c r="D114" s="65">
        <v>9.48450990744118</v>
      </c>
      <c r="E114" s="68">
        <v>3</v>
      </c>
      <c r="F114" s="65">
        <v>11214.2692625002</v>
      </c>
      <c r="G114" s="68">
        <v>3</v>
      </c>
      <c r="H114" s="65">
        <v>8.6</v>
      </c>
      <c r="I114" s="68">
        <v>1</v>
      </c>
      <c r="J114" s="65">
        <v>5516.45453433597</v>
      </c>
      <c r="K114" s="68">
        <v>1</v>
      </c>
      <c r="L114" s="65">
        <v>10.5</v>
      </c>
      <c r="M114" s="68">
        <v>3</v>
      </c>
      <c r="N114" s="65">
        <v>8279.60770513388</v>
      </c>
      <c r="O114" s="68">
        <v>1</v>
      </c>
      <c r="P114" s="65">
        <v>10326.2147905158</v>
      </c>
      <c r="Q114" s="68">
        <v>3</v>
      </c>
      <c r="R114" s="65">
        <v>4992.26654691038</v>
      </c>
      <c r="S114" s="68">
        <v>1</v>
      </c>
      <c r="T114" s="79">
        <v>321643.875032479</v>
      </c>
      <c r="U114" s="79">
        <v>200310.455558858</v>
      </c>
      <c r="V114" s="79">
        <v>121333.419473621</v>
      </c>
      <c r="W114" s="79">
        <v>315144</v>
      </c>
      <c r="X114" s="79">
        <v>187343</v>
      </c>
      <c r="Y114" s="68">
        <v>127801</v>
      </c>
      <c r="Z114" s="65">
        <v>9081.49562861014</v>
      </c>
      <c r="AA114" s="68">
        <v>2</v>
      </c>
      <c r="AB114" s="65">
        <v>11594.4269923479</v>
      </c>
      <c r="AC114" s="68">
        <v>3</v>
      </c>
      <c r="AD114" s="65">
        <v>18.3176517416864</v>
      </c>
      <c r="AE114" s="68">
        <v>2</v>
      </c>
      <c r="AF114" s="65">
        <v>7550.21423964564</v>
      </c>
      <c r="AG114" s="68">
        <v>2</v>
      </c>
      <c r="AH114" s="65">
        <v>33.6477223825374</v>
      </c>
      <c r="AI114" s="68">
        <v>2</v>
      </c>
      <c r="AJ114" s="68">
        <v>298594</v>
      </c>
      <c r="AK114" s="68">
        <v>83595</v>
      </c>
      <c r="AL114" s="68">
        <v>32293.5</v>
      </c>
      <c r="AM114" s="68">
        <v>1872</v>
      </c>
      <c r="AN114" s="91">
        <v>9474.84324626203</v>
      </c>
      <c r="AO114" s="68">
        <v>1</v>
      </c>
      <c r="AP114" s="91">
        <v>2652.59690808012</v>
      </c>
      <c r="AQ114" s="68">
        <v>1</v>
      </c>
      <c r="AR114" s="91">
        <v>1024.72203183307</v>
      </c>
      <c r="AS114" s="68">
        <v>3</v>
      </c>
      <c r="AT114" s="91">
        <v>0.431548752316401</v>
      </c>
      <c r="AU114" s="68">
        <v>2</v>
      </c>
      <c r="AV114" s="91">
        <v>7.8</v>
      </c>
      <c r="AW114" s="68">
        <v>5</v>
      </c>
      <c r="AX114" s="91">
        <v>-7</v>
      </c>
      <c r="AY114" s="68">
        <v>7</v>
      </c>
      <c r="AZ114" s="91">
        <v>13.6</v>
      </c>
      <c r="BA114" s="68">
        <v>2</v>
      </c>
      <c r="BB114" s="91">
        <v>28.2191780821918</v>
      </c>
      <c r="BC114" s="68">
        <v>4</v>
      </c>
      <c r="BD114" s="99"/>
    </row>
    <row r="115" s="54" customFormat="1" ht="27" customHeight="1" spans="1:56">
      <c r="A115" s="68" t="s">
        <v>672</v>
      </c>
      <c r="B115" s="65">
        <v>6674.08842298114</v>
      </c>
      <c r="C115" s="68">
        <v>5</v>
      </c>
      <c r="D115" s="65">
        <v>9.38801227072715</v>
      </c>
      <c r="E115" s="68">
        <v>5</v>
      </c>
      <c r="F115" s="65">
        <v>10454.5428773744</v>
      </c>
      <c r="G115" s="68">
        <v>5</v>
      </c>
      <c r="H115" s="65">
        <v>7.4</v>
      </c>
      <c r="I115" s="68">
        <v>7</v>
      </c>
      <c r="J115" s="65">
        <v>5180.6755</v>
      </c>
      <c r="K115" s="68">
        <v>3</v>
      </c>
      <c r="L115" s="65">
        <v>10.11</v>
      </c>
      <c r="M115" s="68">
        <v>5</v>
      </c>
      <c r="N115" s="65">
        <v>6101.29783368151</v>
      </c>
      <c r="O115" s="68">
        <v>5</v>
      </c>
      <c r="P115" s="65">
        <v>9734.21124522753</v>
      </c>
      <c r="Q115" s="68">
        <v>5</v>
      </c>
      <c r="R115" s="65">
        <v>4705</v>
      </c>
      <c r="S115" s="68">
        <v>3</v>
      </c>
      <c r="T115" s="79">
        <v>131622.571630634</v>
      </c>
      <c r="U115" s="79">
        <v>37271.860546304</v>
      </c>
      <c r="V115" s="79">
        <v>94350.7110843299</v>
      </c>
      <c r="W115" s="79">
        <v>134239</v>
      </c>
      <c r="X115" s="79">
        <v>34859</v>
      </c>
      <c r="Y115" s="68">
        <v>99380</v>
      </c>
      <c r="Z115" s="65">
        <v>8502.85359796536</v>
      </c>
      <c r="AA115" s="68">
        <v>3</v>
      </c>
      <c r="AB115" s="65">
        <v>10265.3333333333</v>
      </c>
      <c r="AC115" s="68">
        <v>5</v>
      </c>
      <c r="AD115" s="65">
        <v>11.2915445385331</v>
      </c>
      <c r="AE115" s="68">
        <v>5</v>
      </c>
      <c r="AF115" s="65">
        <v>8465.31589581392</v>
      </c>
      <c r="AG115" s="68">
        <v>1</v>
      </c>
      <c r="AH115" s="65">
        <v>11.5173552971589</v>
      </c>
      <c r="AI115" s="68">
        <v>6</v>
      </c>
      <c r="AJ115" s="68">
        <v>86551</v>
      </c>
      <c r="AK115" s="68">
        <v>11710</v>
      </c>
      <c r="AL115" s="68">
        <v>10481.7</v>
      </c>
      <c r="AM115" s="68">
        <v>611</v>
      </c>
      <c r="AN115" s="91">
        <v>6447.5301514463</v>
      </c>
      <c r="AO115" s="68">
        <v>2</v>
      </c>
      <c r="AP115" s="91">
        <v>872.324734242657</v>
      </c>
      <c r="AQ115" s="68">
        <v>3</v>
      </c>
      <c r="AR115" s="91">
        <v>780.823754646563</v>
      </c>
      <c r="AS115" s="68">
        <v>4</v>
      </c>
      <c r="AT115" s="91">
        <v>0.938624393805079</v>
      </c>
      <c r="AU115" s="68">
        <v>1</v>
      </c>
      <c r="AV115" s="91">
        <v>10.9</v>
      </c>
      <c r="AW115" s="68">
        <v>1</v>
      </c>
      <c r="AX115" s="91">
        <v>0.9</v>
      </c>
      <c r="AY115" s="68">
        <v>6</v>
      </c>
      <c r="AZ115" s="91">
        <v>12.6</v>
      </c>
      <c r="BA115" s="68">
        <v>3</v>
      </c>
      <c r="BB115" s="91">
        <v>18.4108527131783</v>
      </c>
      <c r="BC115" s="68">
        <v>5</v>
      </c>
      <c r="BD115" s="99"/>
    </row>
    <row r="116" s="53" customFormat="1" ht="27" hidden="1" customHeight="1" spans="1:56">
      <c r="A116" s="64" t="s">
        <v>629</v>
      </c>
      <c r="B116" s="75">
        <v>7218.3</v>
      </c>
      <c r="C116" s="64"/>
      <c r="D116" s="75">
        <v>10.422</v>
      </c>
      <c r="E116" s="64"/>
      <c r="F116" s="75">
        <v>11374.16</v>
      </c>
      <c r="G116" s="64"/>
      <c r="H116" s="75">
        <v>8.75</v>
      </c>
      <c r="I116" s="64"/>
      <c r="J116" s="75">
        <v>5163.37</v>
      </c>
      <c r="K116" s="64"/>
      <c r="L116" s="75">
        <v>10.47</v>
      </c>
      <c r="M116" s="64"/>
      <c r="N116" s="75">
        <v>6537</v>
      </c>
      <c r="O116" s="64"/>
      <c r="P116" s="75">
        <v>10459</v>
      </c>
      <c r="Q116" s="64"/>
      <c r="R116" s="75">
        <v>4674</v>
      </c>
      <c r="S116" s="64"/>
      <c r="T116" s="80">
        <v>4891799.66060391</v>
      </c>
      <c r="U116" s="80">
        <v>1618519.83607772</v>
      </c>
      <c r="V116" s="80">
        <v>3273279.82452619</v>
      </c>
      <c r="W116" s="80">
        <v>4850657</v>
      </c>
      <c r="X116" s="80">
        <v>1358721</v>
      </c>
      <c r="Y116" s="64">
        <v>3491936</v>
      </c>
      <c r="Z116" s="75">
        <v>8154.27</v>
      </c>
      <c r="AA116" s="64"/>
      <c r="AB116" s="75">
        <v>12865.89</v>
      </c>
      <c r="AC116" s="64"/>
      <c r="AD116" s="75">
        <v>37.82</v>
      </c>
      <c r="AE116" s="64"/>
      <c r="AF116" s="75">
        <v>6753.2</v>
      </c>
      <c r="AG116" s="64"/>
      <c r="AH116" s="75">
        <v>37.48</v>
      </c>
      <c r="AI116" s="64"/>
      <c r="AJ116" s="64">
        <v>1664595.4</v>
      </c>
      <c r="AK116" s="64">
        <v>55.6</v>
      </c>
      <c r="AL116" s="64">
        <v>66.5</v>
      </c>
      <c r="AM116" s="64">
        <v>12001</v>
      </c>
      <c r="AN116" s="92">
        <v>3431.69059366597</v>
      </c>
      <c r="AO116" s="64"/>
      <c r="AP116" s="92">
        <v>0.114623647889348</v>
      </c>
      <c r="AQ116" s="64"/>
      <c r="AR116" s="92">
        <v>0.137094830659022</v>
      </c>
      <c r="AS116" s="64"/>
      <c r="AT116" s="92">
        <v>24.7409783870515</v>
      </c>
      <c r="AU116" s="64"/>
      <c r="AV116" s="92">
        <v>9.9</v>
      </c>
      <c r="AW116" s="64"/>
      <c r="AX116" s="92">
        <v>6.7</v>
      </c>
      <c r="AY116" s="64"/>
      <c r="AZ116" s="92">
        <v>14.3</v>
      </c>
      <c r="BA116" s="64"/>
      <c r="BB116" s="64">
        <v>36.93</v>
      </c>
      <c r="BC116" s="64"/>
      <c r="BD116" s="98"/>
    </row>
    <row r="117" s="54" customFormat="1" ht="27" hidden="1" customHeight="1" spans="1:56">
      <c r="A117" s="68" t="s">
        <v>753</v>
      </c>
      <c r="B117" s="65">
        <v>8496.14398119288</v>
      </c>
      <c r="C117" s="68">
        <v>1</v>
      </c>
      <c r="D117" s="65">
        <v>10.4973856313289</v>
      </c>
      <c r="E117" s="68">
        <v>3</v>
      </c>
      <c r="F117" s="65">
        <v>12229.577</v>
      </c>
      <c r="G117" s="68">
        <v>1</v>
      </c>
      <c r="H117" s="65">
        <v>9.3</v>
      </c>
      <c r="I117" s="68">
        <v>2</v>
      </c>
      <c r="J117" s="65">
        <v>6089.663</v>
      </c>
      <c r="K117" s="68">
        <v>1</v>
      </c>
      <c r="L117" s="65">
        <v>10.3</v>
      </c>
      <c r="M117" s="68">
        <v>3</v>
      </c>
      <c r="N117" s="65">
        <v>7689</v>
      </c>
      <c r="O117" s="68">
        <v>1</v>
      </c>
      <c r="P117" s="65">
        <v>11189</v>
      </c>
      <c r="Q117" s="68">
        <v>1</v>
      </c>
      <c r="R117" s="65">
        <v>5521</v>
      </c>
      <c r="S117" s="68">
        <v>1</v>
      </c>
      <c r="T117" s="79">
        <v>1441574.85721452</v>
      </c>
      <c r="U117" s="79">
        <v>565011.574568076</v>
      </c>
      <c r="V117" s="79">
        <v>876563.282646441</v>
      </c>
      <c r="W117" s="79">
        <v>1409436</v>
      </c>
      <c r="X117" s="79">
        <v>474318</v>
      </c>
      <c r="Y117" s="68">
        <v>935118</v>
      </c>
      <c r="Z117" s="65">
        <v>8888.06</v>
      </c>
      <c r="AA117" s="68">
        <v>2</v>
      </c>
      <c r="AB117" s="65">
        <v>14212.94</v>
      </c>
      <c r="AC117" s="68">
        <v>1</v>
      </c>
      <c r="AD117" s="65">
        <v>13.1</v>
      </c>
      <c r="AE117" s="68">
        <v>3</v>
      </c>
      <c r="AF117" s="65">
        <v>7137.15</v>
      </c>
      <c r="AG117" s="68">
        <v>2</v>
      </c>
      <c r="AH117" s="65">
        <v>25.03</v>
      </c>
      <c r="AI117" s="68">
        <v>4</v>
      </c>
      <c r="AJ117" s="68">
        <v>568865.9</v>
      </c>
      <c r="AK117" s="68">
        <v>11.8</v>
      </c>
      <c r="AL117" s="68">
        <v>24.5</v>
      </c>
      <c r="AM117" s="68">
        <v>8070</v>
      </c>
      <c r="AN117" s="91">
        <v>4036.12437882955</v>
      </c>
      <c r="AO117" s="68">
        <v>1</v>
      </c>
      <c r="AP117" s="91">
        <v>0.0837214318351454</v>
      </c>
      <c r="AQ117" s="68">
        <v>2</v>
      </c>
      <c r="AR117" s="91">
        <v>0.17382839660687</v>
      </c>
      <c r="AS117" s="68">
        <v>1</v>
      </c>
      <c r="AT117" s="91">
        <v>57.256945331324</v>
      </c>
      <c r="AU117" s="68">
        <v>1</v>
      </c>
      <c r="AV117" s="91">
        <v>11</v>
      </c>
      <c r="AW117" s="68">
        <v>1</v>
      </c>
      <c r="AX117" s="91">
        <v>11.8</v>
      </c>
      <c r="AY117" s="68">
        <v>1</v>
      </c>
      <c r="AZ117" s="91">
        <v>24.5</v>
      </c>
      <c r="BA117" s="68">
        <v>1</v>
      </c>
      <c r="BB117" s="68">
        <v>20.01</v>
      </c>
      <c r="BC117" s="68">
        <v>2</v>
      </c>
      <c r="BD117" s="99"/>
    </row>
    <row r="118" s="54" customFormat="1" ht="27" hidden="1" customHeight="1" spans="1:56">
      <c r="A118" s="68" t="s">
        <v>754</v>
      </c>
      <c r="B118" s="65">
        <v>6531.49469966803</v>
      </c>
      <c r="C118" s="68">
        <v>4</v>
      </c>
      <c r="D118" s="65">
        <v>10.6845399028644</v>
      </c>
      <c r="E118" s="68">
        <v>2</v>
      </c>
      <c r="F118" s="65">
        <v>10727.563</v>
      </c>
      <c r="G118" s="68">
        <v>4</v>
      </c>
      <c r="H118" s="65">
        <v>9.7</v>
      </c>
      <c r="I118" s="68">
        <v>1</v>
      </c>
      <c r="J118" s="65">
        <v>4619.097</v>
      </c>
      <c r="K118" s="68">
        <v>4</v>
      </c>
      <c r="L118" s="65">
        <v>9.9</v>
      </c>
      <c r="M118" s="68">
        <v>4</v>
      </c>
      <c r="N118" s="65">
        <v>5901</v>
      </c>
      <c r="O118" s="68">
        <v>4</v>
      </c>
      <c r="P118" s="65">
        <v>9779</v>
      </c>
      <c r="Q118" s="68">
        <v>4</v>
      </c>
      <c r="R118" s="65">
        <v>4203</v>
      </c>
      <c r="S118" s="68">
        <v>4</v>
      </c>
      <c r="T118" s="79">
        <v>1217369.57635663</v>
      </c>
      <c r="U118" s="79">
        <v>381125.92874713</v>
      </c>
      <c r="V118" s="79">
        <v>836243.647609503</v>
      </c>
      <c r="W118" s="79">
        <v>1212054</v>
      </c>
      <c r="X118" s="79">
        <v>319949</v>
      </c>
      <c r="Y118" s="68">
        <v>892105</v>
      </c>
      <c r="Z118" s="65">
        <v>8035.84</v>
      </c>
      <c r="AA118" s="68">
        <v>3</v>
      </c>
      <c r="AB118" s="65">
        <v>13074.77</v>
      </c>
      <c r="AC118" s="68">
        <v>2</v>
      </c>
      <c r="AD118" s="65">
        <v>78.46</v>
      </c>
      <c r="AE118" s="68">
        <v>1</v>
      </c>
      <c r="AF118" s="65">
        <v>5434.47</v>
      </c>
      <c r="AG118" s="68">
        <v>4</v>
      </c>
      <c r="AH118" s="65">
        <v>28.61</v>
      </c>
      <c r="AI118" s="68">
        <v>3</v>
      </c>
      <c r="AJ118" s="68">
        <v>417003.5</v>
      </c>
      <c r="AK118" s="68">
        <v>6.8</v>
      </c>
      <c r="AL118" s="68">
        <v>11.9</v>
      </c>
      <c r="AM118" s="68">
        <v>2523</v>
      </c>
      <c r="AN118" s="91">
        <v>3440.46964904204</v>
      </c>
      <c r="AO118" s="68">
        <v>2</v>
      </c>
      <c r="AP118" s="91">
        <v>0.0561031109175004</v>
      </c>
      <c r="AQ118" s="68">
        <v>4</v>
      </c>
      <c r="AR118" s="91">
        <v>0.0981804441056257</v>
      </c>
      <c r="AS118" s="68">
        <v>3</v>
      </c>
      <c r="AT118" s="91">
        <v>20.8159042418902</v>
      </c>
      <c r="AU118" s="68">
        <v>2</v>
      </c>
      <c r="AV118" s="91">
        <v>7.9</v>
      </c>
      <c r="AW118" s="68">
        <v>3</v>
      </c>
      <c r="AX118" s="91">
        <v>6.8</v>
      </c>
      <c r="AY118" s="68">
        <v>3</v>
      </c>
      <c r="AZ118" s="91">
        <v>11.9</v>
      </c>
      <c r="BA118" s="68">
        <v>3</v>
      </c>
      <c r="BB118" s="68">
        <v>39.2</v>
      </c>
      <c r="BC118" s="68">
        <v>1</v>
      </c>
      <c r="BD118" s="99"/>
    </row>
    <row r="119" s="54" customFormat="1" ht="27" hidden="1" customHeight="1" spans="1:56">
      <c r="A119" s="68" t="s">
        <v>755</v>
      </c>
      <c r="B119" s="65">
        <v>6772.7043490487</v>
      </c>
      <c r="C119" s="68">
        <v>2</v>
      </c>
      <c r="D119" s="65">
        <v>10.9733630845272</v>
      </c>
      <c r="E119" s="68">
        <v>1</v>
      </c>
      <c r="F119" s="65">
        <v>10781.316</v>
      </c>
      <c r="G119" s="68">
        <v>3</v>
      </c>
      <c r="H119" s="65">
        <v>9.2</v>
      </c>
      <c r="I119" s="68">
        <v>3</v>
      </c>
      <c r="J119" s="65">
        <v>5011.721</v>
      </c>
      <c r="K119" s="68">
        <v>2</v>
      </c>
      <c r="L119" s="65">
        <v>11.1</v>
      </c>
      <c r="M119" s="68">
        <v>1</v>
      </c>
      <c r="N119" s="65">
        <v>6103</v>
      </c>
      <c r="O119" s="68">
        <v>3</v>
      </c>
      <c r="P119" s="65">
        <v>9873</v>
      </c>
      <c r="Q119" s="68">
        <v>3</v>
      </c>
      <c r="R119" s="65">
        <v>4511</v>
      </c>
      <c r="S119" s="68">
        <v>2</v>
      </c>
      <c r="T119" s="79">
        <v>1064828.07105646</v>
      </c>
      <c r="U119" s="79">
        <v>325004.528520646</v>
      </c>
      <c r="V119" s="79">
        <v>739823.542535817</v>
      </c>
      <c r="W119" s="79">
        <v>1062080</v>
      </c>
      <c r="X119" s="79">
        <v>272836</v>
      </c>
      <c r="Y119" s="68">
        <v>789244</v>
      </c>
      <c r="Z119" s="65">
        <v>9154.25</v>
      </c>
      <c r="AA119" s="68">
        <v>1</v>
      </c>
      <c r="AB119" s="65">
        <v>11467.28</v>
      </c>
      <c r="AC119" s="68">
        <v>3</v>
      </c>
      <c r="AD119" s="65">
        <v>55.3</v>
      </c>
      <c r="AE119" s="68">
        <v>2</v>
      </c>
      <c r="AF119" s="65">
        <v>8446.51</v>
      </c>
      <c r="AG119" s="68">
        <v>1</v>
      </c>
      <c r="AH119" s="65">
        <v>69.44</v>
      </c>
      <c r="AI119" s="68">
        <v>1</v>
      </c>
      <c r="AJ119" s="68">
        <v>352323.5</v>
      </c>
      <c r="AK119" s="68">
        <v>9.6</v>
      </c>
      <c r="AL119" s="68">
        <v>15.3</v>
      </c>
      <c r="AM119" s="68">
        <v>1186</v>
      </c>
      <c r="AN119" s="91">
        <v>3317.2971904188</v>
      </c>
      <c r="AO119" s="68">
        <v>3</v>
      </c>
      <c r="AP119" s="91">
        <v>0.0903886712865321</v>
      </c>
      <c r="AQ119" s="68">
        <v>1</v>
      </c>
      <c r="AR119" s="91">
        <v>0.144056944862911</v>
      </c>
      <c r="AS119" s="68">
        <v>2</v>
      </c>
      <c r="AT119" s="91">
        <v>11.1667670985237</v>
      </c>
      <c r="AU119" s="68">
        <v>3</v>
      </c>
      <c r="AV119" s="91">
        <v>9.3</v>
      </c>
      <c r="AW119" s="68">
        <v>2</v>
      </c>
      <c r="AX119" s="91">
        <v>9.6</v>
      </c>
      <c r="AY119" s="68">
        <v>2</v>
      </c>
      <c r="AZ119" s="91">
        <v>15.3</v>
      </c>
      <c r="BA119" s="68">
        <v>2</v>
      </c>
      <c r="BB119" s="68">
        <v>-12.73</v>
      </c>
      <c r="BC119" s="68">
        <v>4</v>
      </c>
      <c r="BD119" s="99"/>
    </row>
    <row r="120" s="54" customFormat="1" ht="27" hidden="1" customHeight="1" spans="1:56">
      <c r="A120" s="68" t="s">
        <v>756</v>
      </c>
      <c r="B120" s="65">
        <v>6763.21577868366</v>
      </c>
      <c r="C120" s="68">
        <v>3</v>
      </c>
      <c r="D120" s="65">
        <v>9.41944311088263</v>
      </c>
      <c r="E120" s="68">
        <v>4</v>
      </c>
      <c r="F120" s="65">
        <v>11246.90978</v>
      </c>
      <c r="G120" s="68">
        <v>2</v>
      </c>
      <c r="H120" s="65">
        <v>6.4645</v>
      </c>
      <c r="I120" s="68">
        <v>4</v>
      </c>
      <c r="J120" s="65">
        <v>4865.2848612</v>
      </c>
      <c r="K120" s="68">
        <v>3</v>
      </c>
      <c r="L120" s="65">
        <v>10.62494</v>
      </c>
      <c r="M120" s="68">
        <v>2</v>
      </c>
      <c r="N120" s="65">
        <v>6181</v>
      </c>
      <c r="O120" s="68">
        <v>2</v>
      </c>
      <c r="P120" s="65">
        <v>10564</v>
      </c>
      <c r="Q120" s="68">
        <v>2</v>
      </c>
      <c r="R120" s="65">
        <v>4398</v>
      </c>
      <c r="S120" s="68">
        <v>3</v>
      </c>
      <c r="T120" s="79">
        <v>1168027.1559763</v>
      </c>
      <c r="U120" s="79">
        <v>347377.804241866</v>
      </c>
      <c r="V120" s="79">
        <v>820649.351734431</v>
      </c>
      <c r="W120" s="79">
        <v>1167087</v>
      </c>
      <c r="X120" s="79">
        <v>291618</v>
      </c>
      <c r="Y120" s="68">
        <v>875469</v>
      </c>
      <c r="Z120" s="65">
        <v>6303.61</v>
      </c>
      <c r="AA120" s="68">
        <v>4</v>
      </c>
      <c r="AB120" s="65">
        <v>11132.76</v>
      </c>
      <c r="AC120" s="68">
        <v>4</v>
      </c>
      <c r="AD120" s="65">
        <v>-15.53</v>
      </c>
      <c r="AE120" s="68">
        <v>4</v>
      </c>
      <c r="AF120" s="65">
        <v>5855.03</v>
      </c>
      <c r="AG120" s="68">
        <v>3</v>
      </c>
      <c r="AH120" s="65">
        <v>31.64</v>
      </c>
      <c r="AI120" s="68">
        <v>2</v>
      </c>
      <c r="AJ120" s="68">
        <v>328292.4</v>
      </c>
      <c r="AK120" s="68">
        <v>6.8</v>
      </c>
      <c r="AL120" s="68">
        <v>10.8</v>
      </c>
      <c r="AM120" s="68">
        <v>919</v>
      </c>
      <c r="AN120" s="91">
        <v>2812.9214017464</v>
      </c>
      <c r="AO120" s="68">
        <v>4</v>
      </c>
      <c r="AP120" s="91">
        <v>0.0582647223386089</v>
      </c>
      <c r="AQ120" s="68">
        <v>3</v>
      </c>
      <c r="AR120" s="91">
        <v>0.0925380884201435</v>
      </c>
      <c r="AS120" s="68">
        <v>4</v>
      </c>
      <c r="AT120" s="91">
        <v>7.87430585723258</v>
      </c>
      <c r="AU120" s="68">
        <v>4</v>
      </c>
      <c r="AV120" s="91">
        <v>7.2</v>
      </c>
      <c r="AW120" s="68">
        <v>4</v>
      </c>
      <c r="AX120" s="91">
        <v>6.8</v>
      </c>
      <c r="AY120" s="68">
        <v>4</v>
      </c>
      <c r="AZ120" s="91">
        <v>10.8</v>
      </c>
      <c r="BA120" s="68">
        <v>4</v>
      </c>
      <c r="BB120" s="68">
        <v>0.1</v>
      </c>
      <c r="BC120" s="68">
        <v>3</v>
      </c>
      <c r="BD120" s="99"/>
    </row>
    <row r="121" s="53" customFormat="1" ht="27" hidden="1" customHeight="1" spans="1:56">
      <c r="A121" s="64" t="s">
        <v>630</v>
      </c>
      <c r="B121" s="75">
        <v>9012.65902022278</v>
      </c>
      <c r="C121" s="64"/>
      <c r="D121" s="75">
        <v>9.73650335106268</v>
      </c>
      <c r="E121" s="64"/>
      <c r="F121" s="75">
        <v>12084.156</v>
      </c>
      <c r="G121" s="64"/>
      <c r="H121" s="75">
        <v>9.26</v>
      </c>
      <c r="I121" s="64"/>
      <c r="J121" s="75">
        <v>6265.8592</v>
      </c>
      <c r="K121" s="64"/>
      <c r="L121" s="75">
        <v>9.39</v>
      </c>
      <c r="M121" s="64"/>
      <c r="N121" s="75">
        <v>8213</v>
      </c>
      <c r="O121" s="64"/>
      <c r="P121" s="75">
        <v>11060</v>
      </c>
      <c r="Q121" s="64"/>
      <c r="R121" s="75">
        <v>5728</v>
      </c>
      <c r="S121" s="64"/>
      <c r="T121" s="80">
        <v>1377558.34419151</v>
      </c>
      <c r="U121" s="80">
        <v>650341.009102808</v>
      </c>
      <c r="V121" s="80">
        <v>727217.335088706</v>
      </c>
      <c r="W121" s="80">
        <v>1385084</v>
      </c>
      <c r="X121" s="80">
        <v>613625</v>
      </c>
      <c r="Y121" s="64">
        <v>771459</v>
      </c>
      <c r="Z121" s="75">
        <v>9748.40390981745</v>
      </c>
      <c r="AA121" s="64"/>
      <c r="AB121" s="75">
        <v>13512.1732680448</v>
      </c>
      <c r="AC121" s="64"/>
      <c r="AD121" s="75">
        <v>26.51</v>
      </c>
      <c r="AE121" s="64"/>
      <c r="AF121" s="75">
        <v>7504.17422777018</v>
      </c>
      <c r="AG121" s="64"/>
      <c r="AH121" s="75">
        <v>1.69</v>
      </c>
      <c r="AI121" s="64"/>
      <c r="AJ121" s="64">
        <v>887048.972313363</v>
      </c>
      <c r="AK121" s="64">
        <v>502530</v>
      </c>
      <c r="AL121" s="64">
        <v>949690.9</v>
      </c>
      <c r="AM121" s="64"/>
      <c r="AN121" s="92">
        <v>6404.29730119879</v>
      </c>
      <c r="AO121" s="64"/>
      <c r="AP121" s="92">
        <v>3628.15540429317</v>
      </c>
      <c r="AQ121" s="64"/>
      <c r="AR121" s="92">
        <v>6856.55815820557</v>
      </c>
      <c r="AS121" s="64"/>
      <c r="AT121" s="92">
        <v>0</v>
      </c>
      <c r="AU121" s="64"/>
      <c r="AV121" s="92">
        <v>8.44278628284927</v>
      </c>
      <c r="AW121" s="64"/>
      <c r="AX121" s="92">
        <v>5.09530163165093</v>
      </c>
      <c r="AY121" s="64"/>
      <c r="AZ121" s="92">
        <v>12.37</v>
      </c>
      <c r="BA121" s="64"/>
      <c r="BB121" s="64"/>
      <c r="BC121" s="64"/>
      <c r="BD121" s="98"/>
    </row>
    <row r="122" s="54" customFormat="1" ht="27" hidden="1" customHeight="1" spans="1:56">
      <c r="A122" s="68" t="s">
        <v>757</v>
      </c>
      <c r="B122" s="65">
        <v>9583.80109201265</v>
      </c>
      <c r="C122" s="68">
        <v>1</v>
      </c>
      <c r="D122" s="65">
        <v>10.3070683118791</v>
      </c>
      <c r="E122" s="68">
        <v>2</v>
      </c>
      <c r="F122" s="65">
        <v>12550.7355</v>
      </c>
      <c r="G122" s="68">
        <v>1</v>
      </c>
      <c r="H122" s="65">
        <v>9.47</v>
      </c>
      <c r="I122" s="68">
        <v>1</v>
      </c>
      <c r="J122" s="65">
        <v>6507.0285</v>
      </c>
      <c r="K122" s="68">
        <v>4</v>
      </c>
      <c r="L122" s="65">
        <v>9.27</v>
      </c>
      <c r="M122" s="68">
        <v>6</v>
      </c>
      <c r="N122" s="65">
        <v>8688.29281630047</v>
      </c>
      <c r="O122" s="68">
        <v>1</v>
      </c>
      <c r="P122" s="65">
        <v>11465</v>
      </c>
      <c r="Q122" s="68">
        <v>1</v>
      </c>
      <c r="R122" s="65">
        <v>5955</v>
      </c>
      <c r="S122" s="68">
        <v>4</v>
      </c>
      <c r="T122" s="79">
        <v>587862.041704749</v>
      </c>
      <c r="U122" s="79">
        <v>299272.91607647</v>
      </c>
      <c r="V122" s="79">
        <v>288589.12562828</v>
      </c>
      <c r="W122" s="79">
        <v>588523</v>
      </c>
      <c r="X122" s="79">
        <v>282377</v>
      </c>
      <c r="Y122" s="68">
        <v>306146</v>
      </c>
      <c r="Z122" s="65">
        <v>10452.8606915308</v>
      </c>
      <c r="AA122" s="68">
        <v>1</v>
      </c>
      <c r="AB122" s="65">
        <v>13949.7958327872</v>
      </c>
      <c r="AC122" s="68">
        <v>2</v>
      </c>
      <c r="AD122" s="65">
        <v>26.84</v>
      </c>
      <c r="AE122" s="68">
        <v>1</v>
      </c>
      <c r="AF122" s="65">
        <v>7076.303809043</v>
      </c>
      <c r="AG122" s="68">
        <v>5</v>
      </c>
      <c r="AH122" s="65">
        <v>-19.69</v>
      </c>
      <c r="AI122" s="68">
        <v>6</v>
      </c>
      <c r="AJ122" s="68">
        <v>317084.918710946</v>
      </c>
      <c r="AK122" s="68">
        <v>118194</v>
      </c>
      <c r="AL122" s="68">
        <v>479745.3</v>
      </c>
      <c r="AM122" s="68"/>
      <c r="AN122" s="91">
        <v>5387.8084409776</v>
      </c>
      <c r="AO122" s="68"/>
      <c r="AP122" s="91">
        <v>2008.3157327751</v>
      </c>
      <c r="AQ122" s="68"/>
      <c r="AR122" s="91">
        <v>8151.68311179002</v>
      </c>
      <c r="AS122" s="68"/>
      <c r="AT122" s="91">
        <v>0</v>
      </c>
      <c r="AU122" s="68"/>
      <c r="AV122" s="91">
        <v>6.94979663574379</v>
      </c>
      <c r="AW122" s="68">
        <v>6</v>
      </c>
      <c r="AX122" s="91">
        <v>9.00689858708084</v>
      </c>
      <c r="AY122" s="68">
        <v>4</v>
      </c>
      <c r="AZ122" s="91">
        <v>10.7</v>
      </c>
      <c r="BA122" s="68">
        <v>5</v>
      </c>
      <c r="BB122" s="68"/>
      <c r="BC122" s="68"/>
      <c r="BD122" s="99"/>
    </row>
    <row r="123" s="54" customFormat="1" ht="27" hidden="1" customHeight="1" spans="1:56">
      <c r="A123" s="68" t="s">
        <v>758</v>
      </c>
      <c r="B123" s="65">
        <v>8722.16174325283</v>
      </c>
      <c r="C123" s="68">
        <v>3</v>
      </c>
      <c r="D123" s="65">
        <v>10.3007676828152</v>
      </c>
      <c r="E123" s="68">
        <v>3</v>
      </c>
      <c r="F123" s="65">
        <v>11556.45684</v>
      </c>
      <c r="G123" s="68">
        <v>3</v>
      </c>
      <c r="H123" s="65">
        <v>9.374</v>
      </c>
      <c r="I123" s="68">
        <v>2</v>
      </c>
      <c r="J123" s="65">
        <v>6248.17305</v>
      </c>
      <c r="K123" s="68">
        <v>5</v>
      </c>
      <c r="L123" s="65">
        <v>9.521</v>
      </c>
      <c r="M123" s="68">
        <v>3</v>
      </c>
      <c r="N123" s="65">
        <v>7907.61653475938</v>
      </c>
      <c r="O123" s="68">
        <v>3</v>
      </c>
      <c r="P123" s="65">
        <v>10566</v>
      </c>
      <c r="Q123" s="68">
        <v>3</v>
      </c>
      <c r="R123" s="65">
        <v>5705</v>
      </c>
      <c r="S123" s="68">
        <v>5</v>
      </c>
      <c r="T123" s="79">
        <v>465408.010237448</v>
      </c>
      <c r="U123" s="79">
        <v>216908.929632932</v>
      </c>
      <c r="V123" s="79">
        <v>248499.080604516</v>
      </c>
      <c r="W123" s="79">
        <v>468280</v>
      </c>
      <c r="X123" s="79">
        <v>204663</v>
      </c>
      <c r="Y123" s="68">
        <v>263617</v>
      </c>
      <c r="Z123" s="65">
        <v>9337.35968220082</v>
      </c>
      <c r="AA123" s="68">
        <v>3</v>
      </c>
      <c r="AB123" s="65">
        <v>14156.6054138631</v>
      </c>
      <c r="AC123" s="68">
        <v>1</v>
      </c>
      <c r="AD123" s="65">
        <v>23.49</v>
      </c>
      <c r="AE123" s="68">
        <v>2</v>
      </c>
      <c r="AF123" s="65">
        <v>8022.7479588072</v>
      </c>
      <c r="AG123" s="68">
        <v>4</v>
      </c>
      <c r="AH123" s="65">
        <v>6.05</v>
      </c>
      <c r="AI123" s="68">
        <v>3</v>
      </c>
      <c r="AJ123" s="68">
        <v>208539.556448332</v>
      </c>
      <c r="AK123" s="68">
        <v>70960</v>
      </c>
      <c r="AL123" s="68">
        <v>187088.2</v>
      </c>
      <c r="AM123" s="68"/>
      <c r="AN123" s="91">
        <v>4453.30905544401</v>
      </c>
      <c r="AO123" s="68"/>
      <c r="AP123" s="91">
        <v>1515.33270692748</v>
      </c>
      <c r="AQ123" s="68"/>
      <c r="AR123" s="91">
        <v>3995.22080806355</v>
      </c>
      <c r="AS123" s="68"/>
      <c r="AT123" s="91">
        <v>0</v>
      </c>
      <c r="AU123" s="68"/>
      <c r="AV123" s="91">
        <v>9.0156724345395</v>
      </c>
      <c r="AW123" s="68">
        <v>2</v>
      </c>
      <c r="AX123" s="91">
        <v>9.64322687309756</v>
      </c>
      <c r="AY123" s="68">
        <v>2</v>
      </c>
      <c r="AZ123" s="91">
        <v>12.17</v>
      </c>
      <c r="BA123" s="68">
        <v>4</v>
      </c>
      <c r="BB123" s="68"/>
      <c r="BC123" s="68"/>
      <c r="BD123" s="99"/>
    </row>
    <row r="124" s="54" customFormat="1" ht="27" hidden="1" customHeight="1" spans="1:56">
      <c r="A124" s="68" t="s">
        <v>759</v>
      </c>
      <c r="B124" s="65">
        <v>6531.0818283994</v>
      </c>
      <c r="C124" s="68">
        <v>6</v>
      </c>
      <c r="D124" s="65">
        <v>10.6194512362138</v>
      </c>
      <c r="E124" s="68">
        <v>1</v>
      </c>
      <c r="F124" s="65">
        <v>10593.4797</v>
      </c>
      <c r="G124" s="68">
        <v>4</v>
      </c>
      <c r="H124" s="65">
        <v>9.29</v>
      </c>
      <c r="I124" s="68">
        <v>3</v>
      </c>
      <c r="J124" s="65">
        <v>4382.5902</v>
      </c>
      <c r="K124" s="68">
        <v>6</v>
      </c>
      <c r="L124" s="65">
        <v>9.51</v>
      </c>
      <c r="M124" s="68">
        <v>4</v>
      </c>
      <c r="N124" s="65">
        <v>5904.09892239757</v>
      </c>
      <c r="O124" s="68">
        <v>4</v>
      </c>
      <c r="P124" s="65">
        <v>9693</v>
      </c>
      <c r="Q124" s="68">
        <v>4</v>
      </c>
      <c r="R124" s="65">
        <v>4002</v>
      </c>
      <c r="S124" s="68">
        <v>6</v>
      </c>
      <c r="T124" s="79">
        <v>90406.1566863338</v>
      </c>
      <c r="U124" s="79">
        <v>31273.5995055704</v>
      </c>
      <c r="V124" s="79">
        <v>59132.5571807634</v>
      </c>
      <c r="W124" s="79">
        <v>92238</v>
      </c>
      <c r="X124" s="79">
        <v>29508</v>
      </c>
      <c r="Y124" s="68">
        <v>62730</v>
      </c>
      <c r="Z124" s="65">
        <v>5761.74239490638</v>
      </c>
      <c r="AA124" s="68">
        <v>6</v>
      </c>
      <c r="AB124" s="65">
        <v>10568.706379598</v>
      </c>
      <c r="AC124" s="68">
        <v>4</v>
      </c>
      <c r="AD124" s="65">
        <v>20.78</v>
      </c>
      <c r="AE124" s="68">
        <v>3</v>
      </c>
      <c r="AF124" s="65">
        <v>4480.82166356119</v>
      </c>
      <c r="AG124" s="68">
        <v>6</v>
      </c>
      <c r="AH124" s="65">
        <v>2.98</v>
      </c>
      <c r="AI124" s="68">
        <v>4</v>
      </c>
      <c r="AJ124" s="68">
        <v>37556.9618601218</v>
      </c>
      <c r="AK124" s="68">
        <v>11190</v>
      </c>
      <c r="AL124" s="68">
        <v>55256.6</v>
      </c>
      <c r="AM124" s="68"/>
      <c r="AN124" s="91">
        <v>4071.7450356818</v>
      </c>
      <c r="AO124" s="68"/>
      <c r="AP124" s="91">
        <v>1213.16594028492</v>
      </c>
      <c r="AQ124" s="68"/>
      <c r="AR124" s="91">
        <v>5990.65461089789</v>
      </c>
      <c r="AS124" s="68"/>
      <c r="AT124" s="91">
        <v>0</v>
      </c>
      <c r="AU124" s="68"/>
      <c r="AV124" s="91">
        <v>6.99900710530363</v>
      </c>
      <c r="AW124" s="68">
        <v>5</v>
      </c>
      <c r="AX124" s="91">
        <v>9.05369846993472</v>
      </c>
      <c r="AY124" s="68">
        <v>3</v>
      </c>
      <c r="AZ124" s="91">
        <v>12.26</v>
      </c>
      <c r="BA124" s="68">
        <v>3</v>
      </c>
      <c r="BB124" s="68"/>
      <c r="BC124" s="68"/>
      <c r="BD124" s="99"/>
    </row>
    <row r="125" s="54" customFormat="1" ht="27" hidden="1" customHeight="1" spans="1:56">
      <c r="A125" s="68" t="s">
        <v>760</v>
      </c>
      <c r="B125" s="65">
        <v>9169.596622311</v>
      </c>
      <c r="C125" s="68">
        <v>2</v>
      </c>
      <c r="D125" s="65">
        <v>10.156782611943</v>
      </c>
      <c r="E125" s="68">
        <v>4</v>
      </c>
      <c r="F125" s="65">
        <v>12292.6102</v>
      </c>
      <c r="G125" s="68">
        <v>2</v>
      </c>
      <c r="H125" s="65">
        <v>9.19</v>
      </c>
      <c r="I125" s="68">
        <v>4</v>
      </c>
      <c r="J125" s="65">
        <v>6617.1168</v>
      </c>
      <c r="K125" s="68">
        <v>3</v>
      </c>
      <c r="L125" s="65">
        <v>9.41</v>
      </c>
      <c r="M125" s="68">
        <v>5</v>
      </c>
      <c r="N125" s="65">
        <v>8324.13257258374</v>
      </c>
      <c r="O125" s="68">
        <v>2</v>
      </c>
      <c r="P125" s="65">
        <v>11258</v>
      </c>
      <c r="Q125" s="68">
        <v>2</v>
      </c>
      <c r="R125" s="65">
        <v>6048</v>
      </c>
      <c r="S125" s="68">
        <v>3</v>
      </c>
      <c r="T125" s="79">
        <v>228768.248703336</v>
      </c>
      <c r="U125" s="79">
        <v>102885.563887836</v>
      </c>
      <c r="V125" s="79">
        <v>125882.6848155</v>
      </c>
      <c r="W125" s="79">
        <v>230618</v>
      </c>
      <c r="X125" s="79">
        <v>97077</v>
      </c>
      <c r="Y125" s="68">
        <v>133541</v>
      </c>
      <c r="Z125" s="65">
        <v>10374.4823465809</v>
      </c>
      <c r="AA125" s="68">
        <v>2</v>
      </c>
      <c r="AB125" s="65">
        <v>12337.9966107082</v>
      </c>
      <c r="AC125" s="68">
        <v>3</v>
      </c>
      <c r="AD125" s="65">
        <v>18.51</v>
      </c>
      <c r="AE125" s="68">
        <v>4</v>
      </c>
      <c r="AF125" s="65">
        <v>8949.51844549175</v>
      </c>
      <c r="AG125" s="68">
        <v>1</v>
      </c>
      <c r="AH125" s="65">
        <v>-0.82</v>
      </c>
      <c r="AI125" s="68">
        <v>5</v>
      </c>
      <c r="AJ125" s="68">
        <v>173525.234420589</v>
      </c>
      <c r="AK125" s="68">
        <v>75498</v>
      </c>
      <c r="AL125" s="68">
        <v>140260.7</v>
      </c>
      <c r="AM125" s="68"/>
      <c r="AN125" s="91">
        <v>7524.35778736216</v>
      </c>
      <c r="AO125" s="68"/>
      <c r="AP125" s="91">
        <v>3273.72538136659</v>
      </c>
      <c r="AQ125" s="68"/>
      <c r="AR125" s="91">
        <v>6081.94937082101</v>
      </c>
      <c r="AS125" s="68"/>
      <c r="AT125" s="91">
        <v>0</v>
      </c>
      <c r="AU125" s="68"/>
      <c r="AV125" s="91">
        <v>9.05749850343369</v>
      </c>
      <c r="AW125" s="68">
        <v>1</v>
      </c>
      <c r="AX125" s="91">
        <v>6.68381189238075</v>
      </c>
      <c r="AY125" s="68">
        <v>5</v>
      </c>
      <c r="AZ125" s="91">
        <v>12.56</v>
      </c>
      <c r="BA125" s="68">
        <v>2</v>
      </c>
      <c r="BB125" s="68"/>
      <c r="BC125" s="68"/>
      <c r="BD125" s="99"/>
    </row>
    <row r="126" s="54" customFormat="1" ht="27" hidden="1" customHeight="1" spans="1:56">
      <c r="A126" s="68" t="s">
        <v>761</v>
      </c>
      <c r="B126" s="65">
        <v>6683.1675</v>
      </c>
      <c r="C126" s="68">
        <v>4</v>
      </c>
      <c r="D126" s="65"/>
      <c r="E126" s="68"/>
      <c r="F126" s="65"/>
      <c r="G126" s="68"/>
      <c r="H126" s="65"/>
      <c r="I126" s="68"/>
      <c r="J126" s="65">
        <v>6683.1675</v>
      </c>
      <c r="K126" s="68">
        <v>1</v>
      </c>
      <c r="L126" s="65">
        <v>9.65</v>
      </c>
      <c r="M126" s="68">
        <v>1</v>
      </c>
      <c r="N126" s="65"/>
      <c r="O126" s="68"/>
      <c r="P126" s="65"/>
      <c r="Q126" s="68"/>
      <c r="R126" s="65">
        <v>6095</v>
      </c>
      <c r="S126" s="68">
        <v>1</v>
      </c>
      <c r="T126" s="79">
        <v>1396.06754638467</v>
      </c>
      <c r="U126" s="79">
        <v>0</v>
      </c>
      <c r="V126" s="79">
        <v>1396.06754638467</v>
      </c>
      <c r="W126" s="79">
        <v>1481</v>
      </c>
      <c r="X126" s="79">
        <v>0</v>
      </c>
      <c r="Y126" s="68">
        <v>1481</v>
      </c>
      <c r="Z126" s="65">
        <v>8197.44194093001</v>
      </c>
      <c r="AA126" s="68">
        <v>5</v>
      </c>
      <c r="AB126" s="65"/>
      <c r="AC126" s="68"/>
      <c r="AD126" s="65"/>
      <c r="AE126" s="68"/>
      <c r="AF126" s="65">
        <v>8197.44194093001</v>
      </c>
      <c r="AG126" s="68">
        <v>3</v>
      </c>
      <c r="AH126" s="65">
        <v>24.82</v>
      </c>
      <c r="AI126" s="68">
        <v>1</v>
      </c>
      <c r="AJ126" s="68">
        <v>84106.3729050383</v>
      </c>
      <c r="AK126" s="68">
        <v>47084</v>
      </c>
      <c r="AL126" s="68">
        <v>6786</v>
      </c>
      <c r="AM126" s="68"/>
      <c r="AN126" s="91">
        <v>567902.58544928</v>
      </c>
      <c r="AO126" s="68"/>
      <c r="AP126" s="91">
        <v>317920.324105334</v>
      </c>
      <c r="AQ126" s="68"/>
      <c r="AR126" s="91">
        <v>45820.3916272789</v>
      </c>
      <c r="AS126" s="68"/>
      <c r="AT126" s="91">
        <v>0</v>
      </c>
      <c r="AU126" s="68"/>
      <c r="AV126" s="91">
        <v>7.06949175211852</v>
      </c>
      <c r="AW126" s="68">
        <v>4</v>
      </c>
      <c r="AX126" s="91">
        <v>2.03267888874441</v>
      </c>
      <c r="AY126" s="68">
        <v>6</v>
      </c>
      <c r="AZ126" s="91">
        <v>20.19</v>
      </c>
      <c r="BA126" s="68">
        <v>1</v>
      </c>
      <c r="BB126" s="68"/>
      <c r="BC126" s="68"/>
      <c r="BD126" s="99"/>
    </row>
    <row r="127" s="54" customFormat="1" ht="27" hidden="1" customHeight="1" spans="1:56">
      <c r="A127" s="68" t="s">
        <v>762</v>
      </c>
      <c r="B127" s="65">
        <v>6632.157</v>
      </c>
      <c r="C127" s="68">
        <v>5</v>
      </c>
      <c r="D127" s="65"/>
      <c r="E127" s="68"/>
      <c r="F127" s="65"/>
      <c r="G127" s="68"/>
      <c r="H127" s="65"/>
      <c r="I127" s="68"/>
      <c r="J127" s="65">
        <v>6632.157</v>
      </c>
      <c r="K127" s="68">
        <v>2</v>
      </c>
      <c r="L127" s="65">
        <v>9.55</v>
      </c>
      <c r="M127" s="68">
        <v>2</v>
      </c>
      <c r="N127" s="65"/>
      <c r="O127" s="68"/>
      <c r="P127" s="65"/>
      <c r="Q127" s="68"/>
      <c r="R127" s="65">
        <v>6054</v>
      </c>
      <c r="S127" s="68">
        <v>2</v>
      </c>
      <c r="T127" s="79">
        <v>3717.81931326209</v>
      </c>
      <c r="U127" s="79">
        <v>0</v>
      </c>
      <c r="V127" s="79">
        <v>3717.81931326209</v>
      </c>
      <c r="W127" s="79">
        <v>3944</v>
      </c>
      <c r="X127" s="79">
        <v>0</v>
      </c>
      <c r="Y127" s="68">
        <v>3944</v>
      </c>
      <c r="Z127" s="65">
        <v>8787.51004822789</v>
      </c>
      <c r="AA127" s="68">
        <v>4</v>
      </c>
      <c r="AB127" s="65"/>
      <c r="AC127" s="68"/>
      <c r="AD127" s="65"/>
      <c r="AE127" s="68"/>
      <c r="AF127" s="65">
        <v>8787.51004822789</v>
      </c>
      <c r="AG127" s="68">
        <v>2</v>
      </c>
      <c r="AH127" s="65">
        <v>11.47</v>
      </c>
      <c r="AI127" s="68">
        <v>2</v>
      </c>
      <c r="AJ127" s="68">
        <v>41801.7296504755</v>
      </c>
      <c r="AK127" s="68">
        <v>27018</v>
      </c>
      <c r="AL127" s="68">
        <v>17060.8</v>
      </c>
      <c r="AM127" s="68"/>
      <c r="AN127" s="91">
        <v>105988.158342991</v>
      </c>
      <c r="AO127" s="68"/>
      <c r="AP127" s="91">
        <v>68504.0567951319</v>
      </c>
      <c r="AQ127" s="68"/>
      <c r="AR127" s="91">
        <v>43257.6064908722</v>
      </c>
      <c r="AS127" s="68"/>
      <c r="AT127" s="91">
        <v>0</v>
      </c>
      <c r="AU127" s="68"/>
      <c r="AV127" s="91">
        <v>8.20317046505832</v>
      </c>
      <c r="AW127" s="68">
        <v>3</v>
      </c>
      <c r="AX127" s="91">
        <v>22.5417271407837</v>
      </c>
      <c r="AY127" s="68">
        <v>1</v>
      </c>
      <c r="AZ127" s="91">
        <v>7.01</v>
      </c>
      <c r="BA127" s="68">
        <v>6</v>
      </c>
      <c r="BB127" s="68"/>
      <c r="BC127" s="68"/>
      <c r="BD127" s="99"/>
    </row>
    <row r="128" s="53" customFormat="1" ht="27" hidden="1" customHeight="1" spans="1:56">
      <c r="A128" s="64" t="s">
        <v>631</v>
      </c>
      <c r="B128" s="75">
        <v>9973.43</v>
      </c>
      <c r="C128" s="64"/>
      <c r="D128" s="75">
        <v>9.5</v>
      </c>
      <c r="E128" s="64"/>
      <c r="F128" s="75">
        <v>14084</v>
      </c>
      <c r="G128" s="64"/>
      <c r="H128" s="75">
        <v>8.5</v>
      </c>
      <c r="I128" s="64"/>
      <c r="J128" s="75">
        <v>6404</v>
      </c>
      <c r="K128" s="64"/>
      <c r="L128" s="75">
        <v>9.7</v>
      </c>
      <c r="M128" s="64"/>
      <c r="N128" s="75">
        <v>9111</v>
      </c>
      <c r="O128" s="64"/>
      <c r="P128" s="75">
        <v>12981</v>
      </c>
      <c r="Q128" s="64"/>
      <c r="R128" s="75">
        <v>5838</v>
      </c>
      <c r="S128" s="64"/>
      <c r="T128" s="80">
        <v>2481697.04566665</v>
      </c>
      <c r="U128" s="80">
        <v>1153309.49708571</v>
      </c>
      <c r="V128" s="80">
        <v>1328387.54858094</v>
      </c>
      <c r="W128" s="80">
        <v>2532938</v>
      </c>
      <c r="X128" s="80">
        <v>1096474</v>
      </c>
      <c r="Y128" s="64">
        <v>1436464</v>
      </c>
      <c r="Z128" s="75">
        <v>10996.2669867072</v>
      </c>
      <c r="AA128" s="64"/>
      <c r="AB128" s="75">
        <v>14415.0438253603</v>
      </c>
      <c r="AC128" s="64"/>
      <c r="AD128" s="75">
        <v>0.0626680104837669</v>
      </c>
      <c r="AE128" s="64"/>
      <c r="AF128" s="75">
        <v>9213.32505676081</v>
      </c>
      <c r="AG128" s="64"/>
      <c r="AH128" s="75">
        <v>0.1503203806642</v>
      </c>
      <c r="AI128" s="64"/>
      <c r="AJ128" s="64">
        <v>1795000</v>
      </c>
      <c r="AK128" s="64">
        <v>767426</v>
      </c>
      <c r="AL128" s="64">
        <v>693334</v>
      </c>
      <c r="AM128" s="64">
        <v>25107</v>
      </c>
      <c r="AN128" s="92">
        <v>7086.63220339384</v>
      </c>
      <c r="AO128" s="64"/>
      <c r="AP128" s="92">
        <v>3029.78596396753</v>
      </c>
      <c r="AQ128" s="64"/>
      <c r="AR128" s="92">
        <v>2737.27189532472</v>
      </c>
      <c r="AS128" s="64"/>
      <c r="AT128" s="92">
        <v>99.122047203682</v>
      </c>
      <c r="AU128" s="64"/>
      <c r="AV128" s="92">
        <v>7</v>
      </c>
      <c r="AW128" s="64"/>
      <c r="AX128" s="92">
        <v>0.6</v>
      </c>
      <c r="AY128" s="64"/>
      <c r="AZ128" s="92">
        <v>14.1</v>
      </c>
      <c r="BA128" s="64"/>
      <c r="BB128" s="64">
        <v>7.5</v>
      </c>
      <c r="BC128" s="64"/>
      <c r="BD128" s="98"/>
    </row>
    <row r="129" s="54" customFormat="1" ht="27" hidden="1" customHeight="1" spans="1:56">
      <c r="A129" s="68" t="s">
        <v>763</v>
      </c>
      <c r="B129" s="65">
        <v>10129.0403712755</v>
      </c>
      <c r="C129" s="68">
        <v>3</v>
      </c>
      <c r="D129" s="65">
        <v>9.99397063046632</v>
      </c>
      <c r="E129" s="68">
        <v>3</v>
      </c>
      <c r="F129" s="65">
        <v>14523.784</v>
      </c>
      <c r="G129" s="68">
        <v>3</v>
      </c>
      <c r="H129" s="65">
        <v>9.3</v>
      </c>
      <c r="I129" s="68">
        <v>3</v>
      </c>
      <c r="J129" s="65">
        <v>6686.215</v>
      </c>
      <c r="K129" s="68">
        <v>3</v>
      </c>
      <c r="L129" s="65">
        <v>9.7</v>
      </c>
      <c r="M129" s="68">
        <v>3</v>
      </c>
      <c r="N129" s="65">
        <v>9208.72327202812</v>
      </c>
      <c r="O129" s="68">
        <v>3</v>
      </c>
      <c r="P129" s="65">
        <v>13288</v>
      </c>
      <c r="Q129" s="68">
        <v>3</v>
      </c>
      <c r="R129" s="65">
        <v>6095</v>
      </c>
      <c r="S129" s="68">
        <v>3</v>
      </c>
      <c r="T129" s="79">
        <v>754404.76804005</v>
      </c>
      <c r="U129" s="79">
        <v>331388.964565353</v>
      </c>
      <c r="V129" s="79">
        <v>423015.803474697</v>
      </c>
      <c r="W129" s="79">
        <v>772490</v>
      </c>
      <c r="X129" s="79">
        <v>315058</v>
      </c>
      <c r="Y129" s="68">
        <v>457432</v>
      </c>
      <c r="Z129" s="65">
        <v>10767.9302994122</v>
      </c>
      <c r="AA129" s="68">
        <v>4</v>
      </c>
      <c r="AB129" s="65">
        <v>14496.1165207669</v>
      </c>
      <c r="AC129" s="68">
        <v>4</v>
      </c>
      <c r="AD129" s="65">
        <v>2.27141499845089</v>
      </c>
      <c r="AE129" s="68">
        <v>6</v>
      </c>
      <c r="AF129" s="65">
        <v>8848.89106413919</v>
      </c>
      <c r="AG129" s="68">
        <v>4</v>
      </c>
      <c r="AH129" s="65">
        <v>14.3463220093052</v>
      </c>
      <c r="AI129" s="68">
        <v>5</v>
      </c>
      <c r="AJ129" s="68">
        <v>429881</v>
      </c>
      <c r="AK129" s="68">
        <v>136013</v>
      </c>
      <c r="AL129" s="68">
        <v>329034</v>
      </c>
      <c r="AM129" s="68">
        <v>2534</v>
      </c>
      <c r="AN129" s="91">
        <v>5564.87462620875</v>
      </c>
      <c r="AO129" s="68">
        <v>5</v>
      </c>
      <c r="AP129" s="91">
        <v>1760.70887649031</v>
      </c>
      <c r="AQ129" s="68">
        <v>7</v>
      </c>
      <c r="AR129" s="91">
        <v>4259.39494362387</v>
      </c>
      <c r="AS129" s="68">
        <v>1</v>
      </c>
      <c r="AT129" s="91">
        <v>32.8030136312444</v>
      </c>
      <c r="AU129" s="68">
        <v>7</v>
      </c>
      <c r="AV129" s="91">
        <v>7.6</v>
      </c>
      <c r="AW129" s="68">
        <v>3</v>
      </c>
      <c r="AX129" s="91">
        <v>-5.8</v>
      </c>
      <c r="AY129" s="68">
        <v>7</v>
      </c>
      <c r="AZ129" s="91">
        <v>8.8</v>
      </c>
      <c r="BA129" s="68">
        <v>7</v>
      </c>
      <c r="BB129" s="68">
        <v>-7.8</v>
      </c>
      <c r="BC129" s="68">
        <v>6</v>
      </c>
      <c r="BD129" s="99"/>
    </row>
    <row r="130" s="54" customFormat="1" ht="27" hidden="1" customHeight="1" spans="1:56">
      <c r="A130" s="68" t="s">
        <v>764</v>
      </c>
      <c r="B130" s="65">
        <v>8644.00211208053</v>
      </c>
      <c r="C130" s="68">
        <v>4</v>
      </c>
      <c r="D130" s="65">
        <v>9.82660646119635</v>
      </c>
      <c r="E130" s="68">
        <v>4</v>
      </c>
      <c r="F130" s="65">
        <v>13105.959</v>
      </c>
      <c r="G130" s="68">
        <v>4</v>
      </c>
      <c r="H130" s="65">
        <v>8.7</v>
      </c>
      <c r="I130" s="68">
        <v>4</v>
      </c>
      <c r="J130" s="65">
        <v>6206.2</v>
      </c>
      <c r="K130" s="68">
        <v>4</v>
      </c>
      <c r="L130" s="65">
        <v>10</v>
      </c>
      <c r="M130" s="68">
        <v>2</v>
      </c>
      <c r="N130" s="65">
        <v>7870.5901881204</v>
      </c>
      <c r="O130" s="68">
        <v>4</v>
      </c>
      <c r="P130" s="65">
        <v>12057</v>
      </c>
      <c r="Q130" s="68">
        <v>4</v>
      </c>
      <c r="R130" s="65">
        <v>5642</v>
      </c>
      <c r="S130" s="68">
        <v>4</v>
      </c>
      <c r="T130" s="79">
        <v>309724.098696899</v>
      </c>
      <c r="U130" s="79">
        <v>109430.787650052</v>
      </c>
      <c r="V130" s="79">
        <v>200293.311046846</v>
      </c>
      <c r="W130" s="79">
        <v>320627</v>
      </c>
      <c r="X130" s="79">
        <v>104038</v>
      </c>
      <c r="Y130" s="68">
        <v>216589</v>
      </c>
      <c r="Z130" s="65">
        <v>12104.7621137102</v>
      </c>
      <c r="AA130" s="68">
        <v>2</v>
      </c>
      <c r="AB130" s="65">
        <v>14649.5235229148</v>
      </c>
      <c r="AC130" s="68">
        <v>3</v>
      </c>
      <c r="AD130" s="65">
        <v>13.0764739300098</v>
      </c>
      <c r="AE130" s="68">
        <v>2</v>
      </c>
      <c r="AF130" s="65">
        <v>10898.2339242683</v>
      </c>
      <c r="AG130" s="68">
        <v>1</v>
      </c>
      <c r="AH130" s="65">
        <v>21.9372875135056</v>
      </c>
      <c r="AI130" s="68">
        <v>1</v>
      </c>
      <c r="AJ130" s="68">
        <v>208734</v>
      </c>
      <c r="AK130" s="68">
        <v>90045</v>
      </c>
      <c r="AL130" s="68">
        <v>23538</v>
      </c>
      <c r="AM130" s="68">
        <v>1409</v>
      </c>
      <c r="AN130" s="91">
        <v>6510.18161290222</v>
      </c>
      <c r="AO130" s="68">
        <v>3</v>
      </c>
      <c r="AP130" s="91">
        <v>2808.40353432493</v>
      </c>
      <c r="AQ130" s="68">
        <v>2</v>
      </c>
      <c r="AR130" s="91">
        <v>734.124075639294</v>
      </c>
      <c r="AS130" s="68">
        <v>7</v>
      </c>
      <c r="AT130" s="91">
        <v>43.9451449815518</v>
      </c>
      <c r="AU130" s="68">
        <v>5</v>
      </c>
      <c r="AV130" s="91">
        <v>8.3</v>
      </c>
      <c r="AW130" s="68">
        <v>1</v>
      </c>
      <c r="AX130" s="91">
        <v>1.3</v>
      </c>
      <c r="AY130" s="68">
        <v>3</v>
      </c>
      <c r="AZ130" s="91">
        <v>23.8</v>
      </c>
      <c r="BA130" s="68">
        <v>1</v>
      </c>
      <c r="BB130" s="68">
        <v>-44.4</v>
      </c>
      <c r="BC130" s="68">
        <v>7</v>
      </c>
      <c r="BD130" s="99"/>
    </row>
    <row r="131" s="54" customFormat="1" ht="27" hidden="1" customHeight="1" spans="1:56">
      <c r="A131" s="68" t="s">
        <v>765</v>
      </c>
      <c r="B131" s="65">
        <v>10890.7821255839</v>
      </c>
      <c r="C131" s="68">
        <v>2</v>
      </c>
      <c r="D131" s="65">
        <v>9.56715096079913</v>
      </c>
      <c r="E131" s="68">
        <v>5</v>
      </c>
      <c r="F131" s="65">
        <v>14941.068</v>
      </c>
      <c r="G131" s="68">
        <v>2</v>
      </c>
      <c r="H131" s="65">
        <v>8.3</v>
      </c>
      <c r="I131" s="68">
        <v>5</v>
      </c>
      <c r="J131" s="65">
        <v>6940.15</v>
      </c>
      <c r="K131" s="68">
        <v>1</v>
      </c>
      <c r="L131" s="65">
        <v>10.6</v>
      </c>
      <c r="M131" s="68">
        <v>1</v>
      </c>
      <c r="N131" s="65">
        <v>9939.82414444674</v>
      </c>
      <c r="O131" s="68">
        <v>2</v>
      </c>
      <c r="P131" s="65">
        <v>13796</v>
      </c>
      <c r="Q131" s="68">
        <v>2</v>
      </c>
      <c r="R131" s="65">
        <v>6275</v>
      </c>
      <c r="S131" s="68">
        <v>1</v>
      </c>
      <c r="T131" s="79">
        <v>479167.605500366</v>
      </c>
      <c r="U131" s="79">
        <v>236599.717161064</v>
      </c>
      <c r="V131" s="79">
        <v>242567.888339301</v>
      </c>
      <c r="W131" s="79">
        <v>487243</v>
      </c>
      <c r="X131" s="79">
        <v>224940</v>
      </c>
      <c r="Y131" s="68">
        <v>262303</v>
      </c>
      <c r="Z131" s="65">
        <v>12185.0189671235</v>
      </c>
      <c r="AA131" s="68">
        <v>1</v>
      </c>
      <c r="AB131" s="65">
        <v>16688.3957553725</v>
      </c>
      <c r="AC131" s="68">
        <v>1</v>
      </c>
      <c r="AD131" s="65">
        <v>5.66178406476905</v>
      </c>
      <c r="AE131" s="68">
        <v>5</v>
      </c>
      <c r="AF131" s="65">
        <v>10079.7951519836</v>
      </c>
      <c r="AG131" s="68">
        <v>2</v>
      </c>
      <c r="AH131" s="65">
        <v>20.0317834818001</v>
      </c>
      <c r="AI131" s="68">
        <v>2</v>
      </c>
      <c r="AJ131" s="68">
        <v>326481</v>
      </c>
      <c r="AK131" s="68">
        <v>119277</v>
      </c>
      <c r="AL131" s="68">
        <v>87503</v>
      </c>
      <c r="AM131" s="68">
        <v>3828</v>
      </c>
      <c r="AN131" s="91">
        <v>6700.57856141597</v>
      </c>
      <c r="AO131" s="68">
        <v>2</v>
      </c>
      <c r="AP131" s="91">
        <v>2447.99822675749</v>
      </c>
      <c r="AQ131" s="68">
        <v>3</v>
      </c>
      <c r="AR131" s="91">
        <v>1795.8800844753</v>
      </c>
      <c r="AS131" s="68">
        <v>4</v>
      </c>
      <c r="AT131" s="91">
        <v>78.5644945130048</v>
      </c>
      <c r="AU131" s="68">
        <v>4</v>
      </c>
      <c r="AV131" s="91">
        <v>8</v>
      </c>
      <c r="AW131" s="68">
        <v>2</v>
      </c>
      <c r="AX131" s="91">
        <v>1</v>
      </c>
      <c r="AY131" s="68">
        <v>4</v>
      </c>
      <c r="AZ131" s="91">
        <v>19.1</v>
      </c>
      <c r="BA131" s="68">
        <v>3</v>
      </c>
      <c r="BB131" s="68">
        <v>16.6</v>
      </c>
      <c r="BC131" s="68">
        <v>2</v>
      </c>
      <c r="BD131" s="99"/>
    </row>
    <row r="132" s="54" customFormat="1" ht="27" hidden="1" customHeight="1" spans="1:56">
      <c r="A132" s="68" t="s">
        <v>766</v>
      </c>
      <c r="B132" s="65">
        <v>8251.33367553083</v>
      </c>
      <c r="C132" s="68">
        <v>5</v>
      </c>
      <c r="D132" s="65">
        <v>8.91115292690321</v>
      </c>
      <c r="E132" s="68">
        <v>6</v>
      </c>
      <c r="F132" s="65">
        <v>11741.98032</v>
      </c>
      <c r="G132" s="68">
        <v>6</v>
      </c>
      <c r="H132" s="65">
        <v>8</v>
      </c>
      <c r="I132" s="68">
        <v>6</v>
      </c>
      <c r="J132" s="65">
        <v>5864.2</v>
      </c>
      <c r="K132" s="68">
        <v>5</v>
      </c>
      <c r="L132" s="65">
        <v>9</v>
      </c>
      <c r="M132" s="68">
        <v>6</v>
      </c>
      <c r="N132" s="65">
        <v>7576.20634230986</v>
      </c>
      <c r="O132" s="68">
        <v>5</v>
      </c>
      <c r="P132" s="65">
        <v>10872.204</v>
      </c>
      <c r="Q132" s="68">
        <v>6</v>
      </c>
      <c r="R132" s="65">
        <v>5380</v>
      </c>
      <c r="S132" s="68">
        <v>5</v>
      </c>
      <c r="T132" s="79">
        <v>291310.130570354</v>
      </c>
      <c r="U132" s="79">
        <v>118309.325093622</v>
      </c>
      <c r="V132" s="79">
        <v>173000.805476732</v>
      </c>
      <c r="W132" s="79">
        <v>299555</v>
      </c>
      <c r="X132" s="79">
        <v>112479</v>
      </c>
      <c r="Y132" s="68">
        <v>187076</v>
      </c>
      <c r="Z132" s="65">
        <v>9775.41160124244</v>
      </c>
      <c r="AA132" s="68">
        <v>5</v>
      </c>
      <c r="AB132" s="65">
        <v>11752.2459289716</v>
      </c>
      <c r="AC132" s="68">
        <v>6</v>
      </c>
      <c r="AD132" s="65">
        <v>8.64652756215918</v>
      </c>
      <c r="AE132" s="68">
        <v>4</v>
      </c>
      <c r="AF132" s="65">
        <v>8785.05348344066</v>
      </c>
      <c r="AG132" s="68">
        <v>5</v>
      </c>
      <c r="AH132" s="65">
        <v>7.52571197472249</v>
      </c>
      <c r="AI132" s="68">
        <v>6</v>
      </c>
      <c r="AJ132" s="68">
        <v>160003</v>
      </c>
      <c r="AK132" s="68">
        <v>69206</v>
      </c>
      <c r="AL132" s="68">
        <v>45524.8</v>
      </c>
      <c r="AM132" s="68">
        <v>6564</v>
      </c>
      <c r="AN132" s="91">
        <v>5341.35634524545</v>
      </c>
      <c r="AO132" s="68">
        <v>6</v>
      </c>
      <c r="AP132" s="91">
        <v>2310.29360217656</v>
      </c>
      <c r="AQ132" s="68">
        <v>4</v>
      </c>
      <c r="AR132" s="91">
        <v>1519.74762564471</v>
      </c>
      <c r="AS132" s="68">
        <v>5</v>
      </c>
      <c r="AT132" s="91">
        <v>219.125035469279</v>
      </c>
      <c r="AU132" s="68">
        <v>1</v>
      </c>
      <c r="AV132" s="91">
        <v>6.6</v>
      </c>
      <c r="AW132" s="68">
        <v>5</v>
      </c>
      <c r="AX132" s="91">
        <v>9.9</v>
      </c>
      <c r="AY132" s="68">
        <v>1</v>
      </c>
      <c r="AZ132" s="91">
        <v>23</v>
      </c>
      <c r="BA132" s="68">
        <v>2</v>
      </c>
      <c r="BB132" s="68">
        <v>12.6</v>
      </c>
      <c r="BC132" s="68">
        <v>3</v>
      </c>
      <c r="BD132" s="99"/>
    </row>
    <row r="133" s="54" customFormat="1" ht="27" hidden="1" customHeight="1" spans="1:56">
      <c r="A133" s="68" t="s">
        <v>767</v>
      </c>
      <c r="B133" s="65">
        <v>8241.06013929557</v>
      </c>
      <c r="C133" s="68">
        <v>6</v>
      </c>
      <c r="D133" s="65">
        <v>10.0100968131036</v>
      </c>
      <c r="E133" s="68">
        <v>2</v>
      </c>
      <c r="F133" s="65">
        <v>12035.5392</v>
      </c>
      <c r="G133" s="68">
        <v>5</v>
      </c>
      <c r="H133" s="65">
        <v>9.5</v>
      </c>
      <c r="I133" s="68">
        <v>2</v>
      </c>
      <c r="J133" s="65">
        <v>5224.54</v>
      </c>
      <c r="K133" s="68">
        <v>7</v>
      </c>
      <c r="L133" s="65">
        <v>9.3</v>
      </c>
      <c r="M133" s="68">
        <v>5</v>
      </c>
      <c r="N133" s="65">
        <v>7491.18524392932</v>
      </c>
      <c r="O133" s="68">
        <v>6</v>
      </c>
      <c r="P133" s="65">
        <v>10991.36</v>
      </c>
      <c r="Q133" s="68">
        <v>5</v>
      </c>
      <c r="R133" s="65">
        <v>4780</v>
      </c>
      <c r="S133" s="68">
        <v>7</v>
      </c>
      <c r="T133" s="79">
        <v>152542.216455519</v>
      </c>
      <c r="U133" s="79">
        <v>67559.34841849</v>
      </c>
      <c r="V133" s="79">
        <v>84982.8680370289</v>
      </c>
      <c r="W133" s="79">
        <v>156127</v>
      </c>
      <c r="X133" s="79">
        <v>64230</v>
      </c>
      <c r="Y133" s="68">
        <v>91897</v>
      </c>
      <c r="Z133" s="65">
        <v>9022.5749482018</v>
      </c>
      <c r="AA133" s="68">
        <v>6</v>
      </c>
      <c r="AB133" s="65">
        <v>14200.9176853484</v>
      </c>
      <c r="AC133" s="68">
        <v>5</v>
      </c>
      <c r="AD133" s="65">
        <v>12.377594996736</v>
      </c>
      <c r="AE133" s="68">
        <v>3</v>
      </c>
      <c r="AF133" s="65">
        <v>5979.73988690745</v>
      </c>
      <c r="AG133" s="68">
        <v>7</v>
      </c>
      <c r="AH133" s="65">
        <v>15.4303961091179</v>
      </c>
      <c r="AI133" s="68">
        <v>4</v>
      </c>
      <c r="AJ133" s="68">
        <v>90804</v>
      </c>
      <c r="AK133" s="68">
        <v>33275</v>
      </c>
      <c r="AL133" s="68">
        <v>43523</v>
      </c>
      <c r="AM133" s="68">
        <v>2112</v>
      </c>
      <c r="AN133" s="91">
        <v>5816.03438226572</v>
      </c>
      <c r="AO133" s="68">
        <v>4</v>
      </c>
      <c r="AP133" s="91">
        <v>2131.27774183838</v>
      </c>
      <c r="AQ133" s="68">
        <v>6</v>
      </c>
      <c r="AR133" s="91">
        <v>2787.66645103025</v>
      </c>
      <c r="AS133" s="68">
        <v>3</v>
      </c>
      <c r="AT133" s="91">
        <v>135.274488077014</v>
      </c>
      <c r="AU133" s="68">
        <v>2</v>
      </c>
      <c r="AV133" s="91">
        <v>4.5</v>
      </c>
      <c r="AW133" s="68">
        <v>6</v>
      </c>
      <c r="AX133" s="91">
        <v>0.7</v>
      </c>
      <c r="AY133" s="68">
        <v>6</v>
      </c>
      <c r="AZ133" s="91">
        <v>19.1</v>
      </c>
      <c r="BA133" s="68">
        <v>3</v>
      </c>
      <c r="BB133" s="68">
        <v>7.4</v>
      </c>
      <c r="BC133" s="68">
        <v>4</v>
      </c>
      <c r="BD133" s="99"/>
    </row>
    <row r="134" s="54" customFormat="1" ht="27" hidden="1" customHeight="1" spans="1:56">
      <c r="A134" s="68" t="s">
        <v>768</v>
      </c>
      <c r="B134" s="65">
        <v>7540.78990302652</v>
      </c>
      <c r="C134" s="68">
        <v>7</v>
      </c>
      <c r="D134" s="65">
        <v>10.2063996513341</v>
      </c>
      <c r="E134" s="68">
        <v>1</v>
      </c>
      <c r="F134" s="65">
        <v>10674.51404778</v>
      </c>
      <c r="G134" s="68">
        <v>7</v>
      </c>
      <c r="H134" s="65">
        <v>9.899</v>
      </c>
      <c r="I134" s="68">
        <v>1</v>
      </c>
      <c r="J134" s="65">
        <v>5430.6009</v>
      </c>
      <c r="K134" s="68">
        <v>6</v>
      </c>
      <c r="L134" s="65">
        <v>9.51</v>
      </c>
      <c r="M134" s="68">
        <v>4</v>
      </c>
      <c r="N134" s="65">
        <v>6842.42469301576</v>
      </c>
      <c r="O134" s="68">
        <v>7</v>
      </c>
      <c r="P134" s="65">
        <v>9713.022</v>
      </c>
      <c r="Q134" s="68">
        <v>7</v>
      </c>
      <c r="R134" s="65">
        <v>4959</v>
      </c>
      <c r="S134" s="68">
        <v>6</v>
      </c>
      <c r="T134" s="79">
        <v>116679.919807191</v>
      </c>
      <c r="U134" s="79">
        <v>46952.853091281</v>
      </c>
      <c r="V134" s="79">
        <v>69727.06671591</v>
      </c>
      <c r="W134" s="79">
        <v>120039</v>
      </c>
      <c r="X134" s="79">
        <v>44639</v>
      </c>
      <c r="Y134" s="68">
        <v>75400</v>
      </c>
      <c r="Z134" s="65">
        <v>8693.93431972172</v>
      </c>
      <c r="AA134" s="68">
        <v>7</v>
      </c>
      <c r="AB134" s="65">
        <v>10371</v>
      </c>
      <c r="AC134" s="68">
        <v>7</v>
      </c>
      <c r="AD134" s="65">
        <v>33.4513130807276</v>
      </c>
      <c r="AE134" s="68">
        <v>1</v>
      </c>
      <c r="AF134" s="65">
        <v>7175.06882691927</v>
      </c>
      <c r="AG134" s="68">
        <v>6</v>
      </c>
      <c r="AH134" s="65">
        <v>18.5409004939637</v>
      </c>
      <c r="AI134" s="68">
        <v>3</v>
      </c>
      <c r="AJ134" s="68">
        <v>54083</v>
      </c>
      <c r="AK134" s="68">
        <v>25711</v>
      </c>
      <c r="AL134" s="68">
        <v>16595</v>
      </c>
      <c r="AM134" s="68">
        <v>1166</v>
      </c>
      <c r="AN134" s="91">
        <v>4505.45239463841</v>
      </c>
      <c r="AO134" s="68">
        <v>7</v>
      </c>
      <c r="AP134" s="91">
        <v>2141.88721998684</v>
      </c>
      <c r="AQ134" s="68">
        <v>5</v>
      </c>
      <c r="AR134" s="91">
        <v>1382.46736477312</v>
      </c>
      <c r="AS134" s="68">
        <v>6</v>
      </c>
      <c r="AT134" s="91">
        <v>97.1350977598947</v>
      </c>
      <c r="AU134" s="68">
        <v>3</v>
      </c>
      <c r="AV134" s="91">
        <v>3.6</v>
      </c>
      <c r="AW134" s="68">
        <v>7</v>
      </c>
      <c r="AX134" s="91">
        <v>6.6</v>
      </c>
      <c r="AY134" s="68">
        <v>2</v>
      </c>
      <c r="AZ134" s="91">
        <v>19.1</v>
      </c>
      <c r="BA134" s="68">
        <v>3</v>
      </c>
      <c r="BB134" s="68">
        <v>-4.3</v>
      </c>
      <c r="BC134" s="68">
        <v>5</v>
      </c>
      <c r="BD134" s="99"/>
    </row>
    <row r="135" s="54" customFormat="1" ht="27" hidden="1" customHeight="1" spans="1:56">
      <c r="A135" s="68" t="s">
        <v>769</v>
      </c>
      <c r="B135" s="65">
        <v>12367.3077866364</v>
      </c>
      <c r="C135" s="68">
        <v>1</v>
      </c>
      <c r="D135" s="65">
        <v>8.13075392580755</v>
      </c>
      <c r="E135" s="68">
        <v>7</v>
      </c>
      <c r="F135" s="65">
        <v>15460.23</v>
      </c>
      <c r="G135" s="68">
        <v>1</v>
      </c>
      <c r="H135" s="65">
        <v>7.4</v>
      </c>
      <c r="I135" s="68">
        <v>7</v>
      </c>
      <c r="J135" s="65">
        <v>6790.208</v>
      </c>
      <c r="K135" s="68">
        <v>2</v>
      </c>
      <c r="L135" s="65">
        <v>8.8</v>
      </c>
      <c r="M135" s="68">
        <v>7</v>
      </c>
      <c r="N135" s="65">
        <v>11437.363874409</v>
      </c>
      <c r="O135" s="68">
        <v>1</v>
      </c>
      <c r="P135" s="65">
        <v>14395</v>
      </c>
      <c r="Q135" s="68">
        <v>1</v>
      </c>
      <c r="R135" s="65">
        <v>6241</v>
      </c>
      <c r="S135" s="68">
        <v>2</v>
      </c>
      <c r="T135" s="79">
        <v>377868.306596277</v>
      </c>
      <c r="U135" s="79">
        <v>243068.501105852</v>
      </c>
      <c r="V135" s="79">
        <v>134799.805490425</v>
      </c>
      <c r="W135" s="79">
        <v>376857</v>
      </c>
      <c r="X135" s="79">
        <v>231090</v>
      </c>
      <c r="Y135" s="68">
        <v>145767</v>
      </c>
      <c r="Z135" s="65">
        <v>11750.2061570131</v>
      </c>
      <c r="AA135" s="68">
        <v>3</v>
      </c>
      <c r="AB135" s="65">
        <v>15048.5912076472</v>
      </c>
      <c r="AC135" s="68">
        <v>2</v>
      </c>
      <c r="AD135" s="65">
        <v>-4.19368252231909</v>
      </c>
      <c r="AE135" s="68">
        <v>7</v>
      </c>
      <c r="AF135" s="65">
        <v>9400.38226034274</v>
      </c>
      <c r="AG135" s="68">
        <v>3</v>
      </c>
      <c r="AH135" s="65">
        <v>4.53181970693746</v>
      </c>
      <c r="AI135" s="68">
        <v>7</v>
      </c>
      <c r="AJ135" s="68">
        <v>458889</v>
      </c>
      <c r="AK135" s="68">
        <v>164399</v>
      </c>
      <c r="AL135" s="68">
        <v>147616</v>
      </c>
      <c r="AM135" s="68">
        <v>1557</v>
      </c>
      <c r="AN135" s="91">
        <v>12176.7407796591</v>
      </c>
      <c r="AO135" s="68">
        <v>1</v>
      </c>
      <c r="AP135" s="91">
        <v>4362.37087277137</v>
      </c>
      <c r="AQ135" s="68">
        <v>1</v>
      </c>
      <c r="AR135" s="91">
        <v>3917.0295364024</v>
      </c>
      <c r="AS135" s="68">
        <v>2</v>
      </c>
      <c r="AT135" s="91">
        <v>41.3154061089485</v>
      </c>
      <c r="AU135" s="68">
        <v>6</v>
      </c>
      <c r="AV135" s="91">
        <v>6.9</v>
      </c>
      <c r="AW135" s="68">
        <v>4</v>
      </c>
      <c r="AX135" s="91">
        <v>0.9</v>
      </c>
      <c r="AY135" s="68">
        <v>5</v>
      </c>
      <c r="AZ135" s="91">
        <v>17.7</v>
      </c>
      <c r="BA135" s="68">
        <v>6</v>
      </c>
      <c r="BB135" s="68">
        <v>85.8</v>
      </c>
      <c r="BC135" s="68">
        <v>1</v>
      </c>
      <c r="BD135" s="99"/>
    </row>
    <row r="136" ht="20.1" customHeight="1"/>
    <row r="137" ht="20.1" customHeight="1"/>
    <row r="138" ht="20.1" customHeight="1"/>
    <row r="139" ht="20.1" customHeight="1"/>
    <row r="140" ht="20.1" customHeight="1"/>
    <row r="141" ht="20.1" customHeight="1"/>
    <row r="142" ht="20.1" customHeight="1"/>
    <row r="143" ht="20.1" customHeight="1"/>
    <row r="144" ht="20.1" customHeight="1"/>
    <row r="145" s="48" customFormat="1" ht="20.1" customHeight="1" spans="2:69">
      <c r="B145" s="57"/>
      <c r="D145" s="57"/>
      <c r="F145" s="57"/>
      <c r="H145" s="57"/>
      <c r="J145" s="57"/>
      <c r="L145" s="57"/>
      <c r="N145" s="57"/>
      <c r="P145" s="57"/>
      <c r="R145" s="57"/>
      <c r="Z145" s="57"/>
      <c r="AB145" s="57"/>
      <c r="AD145" s="57"/>
      <c r="AF145" s="57"/>
      <c r="AH145" s="57"/>
      <c r="BE145" s="11"/>
      <c r="BF145" s="11"/>
      <c r="BG145" s="11"/>
      <c r="BH145" s="11"/>
      <c r="BI145" s="11"/>
      <c r="BJ145" s="11"/>
      <c r="BK145" s="11"/>
      <c r="BL145" s="11"/>
      <c r="BM145" s="11"/>
      <c r="BN145" s="11"/>
      <c r="BO145" s="11"/>
      <c r="BP145" s="11"/>
      <c r="BQ145" s="11"/>
    </row>
    <row r="146" s="48" customFormat="1" ht="20.1" customHeight="1" spans="2:69">
      <c r="B146" s="57"/>
      <c r="D146" s="57"/>
      <c r="F146" s="57"/>
      <c r="H146" s="57"/>
      <c r="J146" s="57"/>
      <c r="L146" s="57"/>
      <c r="N146" s="57"/>
      <c r="P146" s="57"/>
      <c r="R146" s="57"/>
      <c r="Z146" s="57"/>
      <c r="AB146" s="57"/>
      <c r="AD146" s="57"/>
      <c r="AF146" s="57"/>
      <c r="AH146" s="57"/>
      <c r="BE146" s="11"/>
      <c r="BF146" s="11"/>
      <c r="BG146" s="11"/>
      <c r="BH146" s="11"/>
      <c r="BI146" s="11"/>
      <c r="BJ146" s="11"/>
      <c r="BK146" s="11"/>
      <c r="BL146" s="11"/>
      <c r="BM146" s="11"/>
      <c r="BN146" s="11"/>
      <c r="BO146" s="11"/>
      <c r="BP146" s="11"/>
      <c r="BQ146" s="11"/>
    </row>
    <row r="147" s="48" customFormat="1" ht="20.1" customHeight="1" spans="2:69">
      <c r="B147" s="57"/>
      <c r="D147" s="57"/>
      <c r="F147" s="57"/>
      <c r="H147" s="57"/>
      <c r="J147" s="57"/>
      <c r="L147" s="57"/>
      <c r="N147" s="57"/>
      <c r="P147" s="57"/>
      <c r="R147" s="57"/>
      <c r="Z147" s="57"/>
      <c r="AB147" s="57"/>
      <c r="AD147" s="57"/>
      <c r="AF147" s="57"/>
      <c r="AH147" s="57"/>
      <c r="BE147" s="11"/>
      <c r="BF147" s="11"/>
      <c r="BG147" s="11"/>
      <c r="BH147" s="11"/>
      <c r="BI147" s="11"/>
      <c r="BJ147" s="11"/>
      <c r="BK147" s="11"/>
      <c r="BL147" s="11"/>
      <c r="BM147" s="11"/>
      <c r="BN147" s="11"/>
      <c r="BO147" s="11"/>
      <c r="BP147" s="11"/>
      <c r="BQ147" s="11"/>
    </row>
    <row r="148" s="48" customFormat="1" ht="20.1" customHeight="1" spans="2:69">
      <c r="B148" s="57"/>
      <c r="D148" s="57"/>
      <c r="F148" s="57"/>
      <c r="H148" s="57"/>
      <c r="J148" s="57"/>
      <c r="L148" s="57"/>
      <c r="N148" s="57"/>
      <c r="P148" s="57"/>
      <c r="R148" s="57"/>
      <c r="Z148" s="57"/>
      <c r="AB148" s="57"/>
      <c r="AD148" s="57"/>
      <c r="AF148" s="57"/>
      <c r="AH148" s="57"/>
      <c r="BE148" s="11"/>
      <c r="BF148" s="11"/>
      <c r="BG148" s="11"/>
      <c r="BH148" s="11"/>
      <c r="BI148" s="11"/>
      <c r="BJ148" s="11"/>
      <c r="BK148" s="11"/>
      <c r="BL148" s="11"/>
      <c r="BM148" s="11"/>
      <c r="BN148" s="11"/>
      <c r="BO148" s="11"/>
      <c r="BP148" s="11"/>
      <c r="BQ148" s="11"/>
    </row>
    <row r="149" s="48" customFormat="1" ht="20.1" customHeight="1" spans="2:69">
      <c r="B149" s="57"/>
      <c r="D149" s="57"/>
      <c r="F149" s="57"/>
      <c r="H149" s="57"/>
      <c r="J149" s="57"/>
      <c r="L149" s="57"/>
      <c r="N149" s="57"/>
      <c r="P149" s="57"/>
      <c r="R149" s="57"/>
      <c r="Z149" s="57"/>
      <c r="AB149" s="57"/>
      <c r="AD149" s="57"/>
      <c r="AF149" s="57"/>
      <c r="AH149" s="57"/>
      <c r="BE149" s="11"/>
      <c r="BF149" s="11"/>
      <c r="BG149" s="11"/>
      <c r="BH149" s="11"/>
      <c r="BI149" s="11"/>
      <c r="BJ149" s="11"/>
      <c r="BK149" s="11"/>
      <c r="BL149" s="11"/>
      <c r="BM149" s="11"/>
      <c r="BN149" s="11"/>
      <c r="BO149" s="11"/>
      <c r="BP149" s="11"/>
      <c r="BQ149" s="11"/>
    </row>
    <row r="150" s="48" customFormat="1" ht="20.1" customHeight="1" spans="2:69">
      <c r="B150" s="57"/>
      <c r="D150" s="57"/>
      <c r="F150" s="57"/>
      <c r="H150" s="57"/>
      <c r="J150" s="57"/>
      <c r="L150" s="57"/>
      <c r="N150" s="57"/>
      <c r="P150" s="57"/>
      <c r="R150" s="57"/>
      <c r="Z150" s="57"/>
      <c r="AB150" s="57"/>
      <c r="AD150" s="57"/>
      <c r="AF150" s="57"/>
      <c r="AH150" s="57"/>
      <c r="BE150" s="11"/>
      <c r="BF150" s="11"/>
      <c r="BG150" s="11"/>
      <c r="BH150" s="11"/>
      <c r="BI150" s="11"/>
      <c r="BJ150" s="11"/>
      <c r="BK150" s="11"/>
      <c r="BL150" s="11"/>
      <c r="BM150" s="11"/>
      <c r="BN150" s="11"/>
      <c r="BO150" s="11"/>
      <c r="BP150" s="11"/>
      <c r="BQ150" s="11"/>
    </row>
    <row r="151" s="48" customFormat="1" ht="20.1" customHeight="1" spans="2:69">
      <c r="B151" s="57"/>
      <c r="D151" s="57"/>
      <c r="F151" s="57"/>
      <c r="H151" s="57"/>
      <c r="J151" s="57"/>
      <c r="L151" s="57"/>
      <c r="N151" s="57"/>
      <c r="P151" s="57"/>
      <c r="R151" s="57"/>
      <c r="Z151" s="57"/>
      <c r="AB151" s="57"/>
      <c r="AD151" s="57"/>
      <c r="AF151" s="57"/>
      <c r="AH151" s="57"/>
      <c r="BE151" s="11"/>
      <c r="BF151" s="11"/>
      <c r="BG151" s="11"/>
      <c r="BH151" s="11"/>
      <c r="BI151" s="11"/>
      <c r="BJ151" s="11"/>
      <c r="BK151" s="11"/>
      <c r="BL151" s="11"/>
      <c r="BM151" s="11"/>
      <c r="BN151" s="11"/>
      <c r="BO151" s="11"/>
      <c r="BP151" s="11"/>
      <c r="BQ151" s="11"/>
    </row>
    <row r="152" s="48" customFormat="1" ht="20.1" customHeight="1" spans="2:69">
      <c r="B152" s="57"/>
      <c r="D152" s="57"/>
      <c r="F152" s="57"/>
      <c r="H152" s="57"/>
      <c r="J152" s="57"/>
      <c r="L152" s="57"/>
      <c r="N152" s="57"/>
      <c r="P152" s="57"/>
      <c r="R152" s="57"/>
      <c r="Z152" s="57"/>
      <c r="AB152" s="57"/>
      <c r="AD152" s="57"/>
      <c r="AF152" s="57"/>
      <c r="AH152" s="57"/>
      <c r="BE152" s="11"/>
      <c r="BF152" s="11"/>
      <c r="BG152" s="11"/>
      <c r="BH152" s="11"/>
      <c r="BI152" s="11"/>
      <c r="BJ152" s="11"/>
      <c r="BK152" s="11"/>
      <c r="BL152" s="11"/>
      <c r="BM152" s="11"/>
      <c r="BN152" s="11"/>
      <c r="BO152" s="11"/>
      <c r="BP152" s="11"/>
      <c r="BQ152" s="11"/>
    </row>
    <row r="153" s="48" customFormat="1" ht="20.1" customHeight="1" spans="2:69">
      <c r="B153" s="57"/>
      <c r="D153" s="57"/>
      <c r="F153" s="57"/>
      <c r="H153" s="57"/>
      <c r="J153" s="57"/>
      <c r="L153" s="57"/>
      <c r="N153" s="57"/>
      <c r="P153" s="57"/>
      <c r="R153" s="57"/>
      <c r="Z153" s="57"/>
      <c r="AB153" s="57"/>
      <c r="AD153" s="57"/>
      <c r="AF153" s="57"/>
      <c r="AH153" s="57"/>
      <c r="BE153" s="11"/>
      <c r="BF153" s="11"/>
      <c r="BG153" s="11"/>
      <c r="BH153" s="11"/>
      <c r="BI153" s="11"/>
      <c r="BJ153" s="11"/>
      <c r="BK153" s="11"/>
      <c r="BL153" s="11"/>
      <c r="BM153" s="11"/>
      <c r="BN153" s="11"/>
      <c r="BO153" s="11"/>
      <c r="BP153" s="11"/>
      <c r="BQ153" s="11"/>
    </row>
    <row r="154" s="48" customFormat="1" ht="20.1" customHeight="1" spans="2:69">
      <c r="B154" s="57"/>
      <c r="D154" s="57"/>
      <c r="F154" s="57"/>
      <c r="H154" s="57"/>
      <c r="J154" s="57"/>
      <c r="L154" s="57"/>
      <c r="N154" s="57"/>
      <c r="P154" s="57"/>
      <c r="R154" s="57"/>
      <c r="Z154" s="57"/>
      <c r="AB154" s="57"/>
      <c r="AD154" s="57"/>
      <c r="AF154" s="57"/>
      <c r="AH154" s="57"/>
      <c r="BE154" s="11"/>
      <c r="BF154" s="11"/>
      <c r="BG154" s="11"/>
      <c r="BH154" s="11"/>
      <c r="BI154" s="11"/>
      <c r="BJ154" s="11"/>
      <c r="BK154" s="11"/>
      <c r="BL154" s="11"/>
      <c r="BM154" s="11"/>
      <c r="BN154" s="11"/>
      <c r="BO154" s="11"/>
      <c r="BP154" s="11"/>
      <c r="BQ154" s="11"/>
    </row>
    <row r="155" s="48" customFormat="1" ht="20.1" customHeight="1" spans="2:69">
      <c r="B155" s="57"/>
      <c r="D155" s="57"/>
      <c r="F155" s="57"/>
      <c r="H155" s="57"/>
      <c r="J155" s="57"/>
      <c r="L155" s="57"/>
      <c r="N155" s="57"/>
      <c r="P155" s="57"/>
      <c r="R155" s="57"/>
      <c r="Z155" s="57"/>
      <c r="AB155" s="57"/>
      <c r="AD155" s="57"/>
      <c r="AF155" s="57"/>
      <c r="AH155" s="57"/>
      <c r="BE155" s="11"/>
      <c r="BF155" s="11"/>
      <c r="BG155" s="11"/>
      <c r="BH155" s="11"/>
      <c r="BI155" s="11"/>
      <c r="BJ155" s="11"/>
      <c r="BK155" s="11"/>
      <c r="BL155" s="11"/>
      <c r="BM155" s="11"/>
      <c r="BN155" s="11"/>
      <c r="BO155" s="11"/>
      <c r="BP155" s="11"/>
      <c r="BQ155" s="11"/>
    </row>
    <row r="156" s="48" customFormat="1" ht="20.1" customHeight="1" spans="2:69">
      <c r="B156" s="57"/>
      <c r="D156" s="57"/>
      <c r="F156" s="57"/>
      <c r="H156" s="57"/>
      <c r="J156" s="57"/>
      <c r="L156" s="57"/>
      <c r="N156" s="57"/>
      <c r="P156" s="57"/>
      <c r="R156" s="57"/>
      <c r="Z156" s="57"/>
      <c r="AB156" s="57"/>
      <c r="AD156" s="57"/>
      <c r="AF156" s="57"/>
      <c r="AH156" s="57"/>
      <c r="BE156" s="11"/>
      <c r="BF156" s="11"/>
      <c r="BG156" s="11"/>
      <c r="BH156" s="11"/>
      <c r="BI156" s="11"/>
      <c r="BJ156" s="11"/>
      <c r="BK156" s="11"/>
      <c r="BL156" s="11"/>
      <c r="BM156" s="11"/>
      <c r="BN156" s="11"/>
      <c r="BO156" s="11"/>
      <c r="BP156" s="11"/>
      <c r="BQ156" s="11"/>
    </row>
    <row r="157" s="48" customFormat="1" ht="20.1" customHeight="1" spans="2:69">
      <c r="B157" s="57"/>
      <c r="D157" s="57"/>
      <c r="F157" s="57"/>
      <c r="H157" s="57"/>
      <c r="J157" s="57"/>
      <c r="L157" s="57"/>
      <c r="N157" s="57"/>
      <c r="P157" s="57"/>
      <c r="R157" s="57"/>
      <c r="Z157" s="57"/>
      <c r="AB157" s="57"/>
      <c r="AD157" s="57"/>
      <c r="AF157" s="57"/>
      <c r="AH157" s="57"/>
      <c r="BE157" s="11"/>
      <c r="BF157" s="11"/>
      <c r="BG157" s="11"/>
      <c r="BH157" s="11"/>
      <c r="BI157" s="11"/>
      <c r="BJ157" s="11"/>
      <c r="BK157" s="11"/>
      <c r="BL157" s="11"/>
      <c r="BM157" s="11"/>
      <c r="BN157" s="11"/>
      <c r="BO157" s="11"/>
      <c r="BP157" s="11"/>
      <c r="BQ157" s="11"/>
    </row>
    <row r="158" s="48" customFormat="1" ht="20.1" customHeight="1" spans="2:69">
      <c r="B158" s="57"/>
      <c r="D158" s="57"/>
      <c r="F158" s="57"/>
      <c r="H158" s="57"/>
      <c r="J158" s="57"/>
      <c r="L158" s="57"/>
      <c r="N158" s="57"/>
      <c r="P158" s="57"/>
      <c r="R158" s="57"/>
      <c r="Z158" s="57"/>
      <c r="AB158" s="57"/>
      <c r="AD158" s="57"/>
      <c r="AF158" s="57"/>
      <c r="AH158" s="57"/>
      <c r="BE158" s="11"/>
      <c r="BF158" s="11"/>
      <c r="BG158" s="11"/>
      <c r="BH158" s="11"/>
      <c r="BI158" s="11"/>
      <c r="BJ158" s="11"/>
      <c r="BK158" s="11"/>
      <c r="BL158" s="11"/>
      <c r="BM158" s="11"/>
      <c r="BN158" s="11"/>
      <c r="BO158" s="11"/>
      <c r="BP158" s="11"/>
      <c r="BQ158" s="11"/>
    </row>
    <row r="159" s="48" customFormat="1" ht="20.1" customHeight="1" spans="2:69">
      <c r="B159" s="57"/>
      <c r="D159" s="57"/>
      <c r="F159" s="57"/>
      <c r="H159" s="57"/>
      <c r="J159" s="57"/>
      <c r="L159" s="57"/>
      <c r="N159" s="57"/>
      <c r="P159" s="57"/>
      <c r="R159" s="57"/>
      <c r="Z159" s="57"/>
      <c r="AB159" s="57"/>
      <c r="AD159" s="57"/>
      <c r="AF159" s="57"/>
      <c r="AH159" s="57"/>
      <c r="BE159" s="11"/>
      <c r="BF159" s="11"/>
      <c r="BG159" s="11"/>
      <c r="BH159" s="11"/>
      <c r="BI159" s="11"/>
      <c r="BJ159" s="11"/>
      <c r="BK159" s="11"/>
      <c r="BL159" s="11"/>
      <c r="BM159" s="11"/>
      <c r="BN159" s="11"/>
      <c r="BO159" s="11"/>
      <c r="BP159" s="11"/>
      <c r="BQ159" s="11"/>
    </row>
    <row r="160" s="48" customFormat="1" ht="20.1" customHeight="1" spans="2:69">
      <c r="B160" s="57"/>
      <c r="D160" s="57"/>
      <c r="F160" s="57"/>
      <c r="H160" s="57"/>
      <c r="J160" s="57"/>
      <c r="L160" s="57"/>
      <c r="N160" s="57"/>
      <c r="P160" s="57"/>
      <c r="R160" s="57"/>
      <c r="Z160" s="57"/>
      <c r="AB160" s="57"/>
      <c r="AD160" s="57"/>
      <c r="AF160" s="57"/>
      <c r="AH160" s="57"/>
      <c r="BE160" s="11"/>
      <c r="BF160" s="11"/>
      <c r="BG160" s="11"/>
      <c r="BH160" s="11"/>
      <c r="BI160" s="11"/>
      <c r="BJ160" s="11"/>
      <c r="BK160" s="11"/>
      <c r="BL160" s="11"/>
      <c r="BM160" s="11"/>
      <c r="BN160" s="11"/>
      <c r="BO160" s="11"/>
      <c r="BP160" s="11"/>
      <c r="BQ160" s="11"/>
    </row>
    <row r="161" s="48" customFormat="1" ht="20.1" customHeight="1" spans="2:69">
      <c r="B161" s="57"/>
      <c r="D161" s="57"/>
      <c r="F161" s="57"/>
      <c r="H161" s="57"/>
      <c r="J161" s="57"/>
      <c r="L161" s="57"/>
      <c r="N161" s="57"/>
      <c r="P161" s="57"/>
      <c r="R161" s="57"/>
      <c r="Z161" s="57"/>
      <c r="AB161" s="57"/>
      <c r="AD161" s="57"/>
      <c r="AF161" s="57"/>
      <c r="AH161" s="57"/>
      <c r="BE161" s="11"/>
      <c r="BF161" s="11"/>
      <c r="BG161" s="11"/>
      <c r="BH161" s="11"/>
      <c r="BI161" s="11"/>
      <c r="BJ161" s="11"/>
      <c r="BK161" s="11"/>
      <c r="BL161" s="11"/>
      <c r="BM161" s="11"/>
      <c r="BN161" s="11"/>
      <c r="BO161" s="11"/>
      <c r="BP161" s="11"/>
      <c r="BQ161" s="11"/>
    </row>
    <row r="162" s="48" customFormat="1" ht="20.1" customHeight="1" spans="2:69">
      <c r="B162" s="57"/>
      <c r="D162" s="57"/>
      <c r="F162" s="57"/>
      <c r="H162" s="57"/>
      <c r="J162" s="57"/>
      <c r="L162" s="57"/>
      <c r="N162" s="57"/>
      <c r="P162" s="57"/>
      <c r="R162" s="57"/>
      <c r="Z162" s="57"/>
      <c r="AB162" s="57"/>
      <c r="AD162" s="57"/>
      <c r="AF162" s="57"/>
      <c r="AH162" s="57"/>
      <c r="BE162" s="11"/>
      <c r="BF162" s="11"/>
      <c r="BG162" s="11"/>
      <c r="BH162" s="11"/>
      <c r="BI162" s="11"/>
      <c r="BJ162" s="11"/>
      <c r="BK162" s="11"/>
      <c r="BL162" s="11"/>
      <c r="BM162" s="11"/>
      <c r="BN162" s="11"/>
      <c r="BO162" s="11"/>
      <c r="BP162" s="11"/>
      <c r="BQ162" s="11"/>
    </row>
    <row r="163" s="48" customFormat="1" ht="20.1" customHeight="1" spans="2:69">
      <c r="B163" s="57"/>
      <c r="D163" s="57"/>
      <c r="F163" s="57"/>
      <c r="H163" s="57"/>
      <c r="J163" s="57"/>
      <c r="L163" s="57"/>
      <c r="N163" s="57"/>
      <c r="P163" s="57"/>
      <c r="R163" s="57"/>
      <c r="Z163" s="57"/>
      <c r="AB163" s="57"/>
      <c r="AD163" s="57"/>
      <c r="AF163" s="57"/>
      <c r="AH163" s="57"/>
      <c r="BE163" s="11"/>
      <c r="BF163" s="11"/>
      <c r="BG163" s="11"/>
      <c r="BH163" s="11"/>
      <c r="BI163" s="11"/>
      <c r="BJ163" s="11"/>
      <c r="BK163" s="11"/>
      <c r="BL163" s="11"/>
      <c r="BM163" s="11"/>
      <c r="BN163" s="11"/>
      <c r="BO163" s="11"/>
      <c r="BP163" s="11"/>
      <c r="BQ163" s="11"/>
    </row>
    <row r="164" s="48" customFormat="1" ht="20.1" customHeight="1" spans="2:69">
      <c r="B164" s="57"/>
      <c r="D164" s="57"/>
      <c r="F164" s="57"/>
      <c r="H164" s="57"/>
      <c r="J164" s="57"/>
      <c r="L164" s="57"/>
      <c r="N164" s="57"/>
      <c r="P164" s="57"/>
      <c r="R164" s="57"/>
      <c r="Z164" s="57"/>
      <c r="AB164" s="57"/>
      <c r="AD164" s="57"/>
      <c r="AF164" s="57"/>
      <c r="AH164" s="57"/>
      <c r="BE164" s="11"/>
      <c r="BF164" s="11"/>
      <c r="BG164" s="11"/>
      <c r="BH164" s="11"/>
      <c r="BI164" s="11"/>
      <c r="BJ164" s="11"/>
      <c r="BK164" s="11"/>
      <c r="BL164" s="11"/>
      <c r="BM164" s="11"/>
      <c r="BN164" s="11"/>
      <c r="BO164" s="11"/>
      <c r="BP164" s="11"/>
      <c r="BQ164" s="11"/>
    </row>
    <row r="165" s="48" customFormat="1" ht="20.1" customHeight="1" spans="2:69">
      <c r="B165" s="57"/>
      <c r="D165" s="57"/>
      <c r="F165" s="57"/>
      <c r="H165" s="57"/>
      <c r="J165" s="57"/>
      <c r="L165" s="57"/>
      <c r="N165" s="57"/>
      <c r="P165" s="57"/>
      <c r="R165" s="57"/>
      <c r="Z165" s="57"/>
      <c r="AB165" s="57"/>
      <c r="AD165" s="57"/>
      <c r="AF165" s="57"/>
      <c r="AH165" s="57"/>
      <c r="BE165" s="11"/>
      <c r="BF165" s="11"/>
      <c r="BG165" s="11"/>
      <c r="BH165" s="11"/>
      <c r="BI165" s="11"/>
      <c r="BJ165" s="11"/>
      <c r="BK165" s="11"/>
      <c r="BL165" s="11"/>
      <c r="BM165" s="11"/>
      <c r="BN165" s="11"/>
      <c r="BO165" s="11"/>
      <c r="BP165" s="11"/>
      <c r="BQ165" s="11"/>
    </row>
    <row r="166" s="48" customFormat="1" ht="20.1" customHeight="1" spans="2:69">
      <c r="B166" s="57"/>
      <c r="D166" s="57"/>
      <c r="F166" s="57"/>
      <c r="H166" s="57"/>
      <c r="J166" s="57"/>
      <c r="L166" s="57"/>
      <c r="N166" s="57"/>
      <c r="P166" s="57"/>
      <c r="R166" s="57"/>
      <c r="Z166" s="57"/>
      <c r="AB166" s="57"/>
      <c r="AD166" s="57"/>
      <c r="AF166" s="57"/>
      <c r="AH166" s="57"/>
      <c r="BE166" s="11"/>
      <c r="BF166" s="11"/>
      <c r="BG166" s="11"/>
      <c r="BH166" s="11"/>
      <c r="BI166" s="11"/>
      <c r="BJ166" s="11"/>
      <c r="BK166" s="11"/>
      <c r="BL166" s="11"/>
      <c r="BM166" s="11"/>
      <c r="BN166" s="11"/>
      <c r="BO166" s="11"/>
      <c r="BP166" s="11"/>
      <c r="BQ166" s="11"/>
    </row>
    <row r="167" s="48" customFormat="1" ht="20.1" customHeight="1" spans="2:69">
      <c r="B167" s="57"/>
      <c r="D167" s="57"/>
      <c r="F167" s="57"/>
      <c r="H167" s="57"/>
      <c r="J167" s="57"/>
      <c r="L167" s="57"/>
      <c r="N167" s="57"/>
      <c r="P167" s="57"/>
      <c r="R167" s="57"/>
      <c r="Z167" s="57"/>
      <c r="AB167" s="57"/>
      <c r="AD167" s="57"/>
      <c r="AF167" s="57"/>
      <c r="AH167" s="57"/>
      <c r="BE167" s="11"/>
      <c r="BF167" s="11"/>
      <c r="BG167" s="11"/>
      <c r="BH167" s="11"/>
      <c r="BI167" s="11"/>
      <c r="BJ167" s="11"/>
      <c r="BK167" s="11"/>
      <c r="BL167" s="11"/>
      <c r="BM167" s="11"/>
      <c r="BN167" s="11"/>
      <c r="BO167" s="11"/>
      <c r="BP167" s="11"/>
      <c r="BQ167" s="11"/>
    </row>
    <row r="168" s="48" customFormat="1" ht="20.1" customHeight="1" spans="2:69">
      <c r="B168" s="57"/>
      <c r="D168" s="57"/>
      <c r="F168" s="57"/>
      <c r="H168" s="57"/>
      <c r="J168" s="57"/>
      <c r="L168" s="57"/>
      <c r="N168" s="57"/>
      <c r="P168" s="57"/>
      <c r="R168" s="57"/>
      <c r="Z168" s="57"/>
      <c r="AB168" s="57"/>
      <c r="AD168" s="57"/>
      <c r="AF168" s="57"/>
      <c r="AH168" s="57"/>
      <c r="BE168" s="11"/>
      <c r="BF168" s="11"/>
      <c r="BG168" s="11"/>
      <c r="BH168" s="11"/>
      <c r="BI168" s="11"/>
      <c r="BJ168" s="11"/>
      <c r="BK168" s="11"/>
      <c r="BL168" s="11"/>
      <c r="BM168" s="11"/>
      <c r="BN168" s="11"/>
      <c r="BO168" s="11"/>
      <c r="BP168" s="11"/>
      <c r="BQ168" s="11"/>
    </row>
    <row r="169" s="48" customFormat="1" ht="20.1" customHeight="1" spans="2:69">
      <c r="B169" s="57"/>
      <c r="D169" s="57"/>
      <c r="F169" s="57"/>
      <c r="H169" s="57"/>
      <c r="J169" s="57"/>
      <c r="L169" s="57"/>
      <c r="N169" s="57"/>
      <c r="P169" s="57"/>
      <c r="R169" s="57"/>
      <c r="Z169" s="57"/>
      <c r="AB169" s="57"/>
      <c r="AD169" s="57"/>
      <c r="AF169" s="57"/>
      <c r="AH169" s="57"/>
      <c r="BE169" s="11"/>
      <c r="BF169" s="11"/>
      <c r="BG169" s="11"/>
      <c r="BH169" s="11"/>
      <c r="BI169" s="11"/>
      <c r="BJ169" s="11"/>
      <c r="BK169" s="11"/>
      <c r="BL169" s="11"/>
      <c r="BM169" s="11"/>
      <c r="BN169" s="11"/>
      <c r="BO169" s="11"/>
      <c r="BP169" s="11"/>
      <c r="BQ169" s="11"/>
    </row>
    <row r="170" s="48" customFormat="1" ht="20.1" customHeight="1" spans="2:69">
      <c r="B170" s="57"/>
      <c r="D170" s="57"/>
      <c r="F170" s="57"/>
      <c r="H170" s="57"/>
      <c r="J170" s="57"/>
      <c r="L170" s="57"/>
      <c r="N170" s="57"/>
      <c r="P170" s="57"/>
      <c r="R170" s="57"/>
      <c r="Z170" s="57"/>
      <c r="AB170" s="57"/>
      <c r="AD170" s="57"/>
      <c r="AF170" s="57"/>
      <c r="AH170" s="57"/>
      <c r="BE170" s="11"/>
      <c r="BF170" s="11"/>
      <c r="BG170" s="11"/>
      <c r="BH170" s="11"/>
      <c r="BI170" s="11"/>
      <c r="BJ170" s="11"/>
      <c r="BK170" s="11"/>
      <c r="BL170" s="11"/>
      <c r="BM170" s="11"/>
      <c r="BN170" s="11"/>
      <c r="BO170" s="11"/>
      <c r="BP170" s="11"/>
      <c r="BQ170" s="11"/>
    </row>
    <row r="171" s="48" customFormat="1" ht="20.1" customHeight="1" spans="2:69">
      <c r="B171" s="57"/>
      <c r="D171" s="57"/>
      <c r="F171" s="57"/>
      <c r="H171" s="57"/>
      <c r="J171" s="57"/>
      <c r="L171" s="57"/>
      <c r="N171" s="57"/>
      <c r="P171" s="57"/>
      <c r="R171" s="57"/>
      <c r="Z171" s="57"/>
      <c r="AB171" s="57"/>
      <c r="AD171" s="57"/>
      <c r="AF171" s="57"/>
      <c r="AH171" s="57"/>
      <c r="BE171" s="11"/>
      <c r="BF171" s="11"/>
      <c r="BG171" s="11"/>
      <c r="BH171" s="11"/>
      <c r="BI171" s="11"/>
      <c r="BJ171" s="11"/>
      <c r="BK171" s="11"/>
      <c r="BL171" s="11"/>
      <c r="BM171" s="11"/>
      <c r="BN171" s="11"/>
      <c r="BO171" s="11"/>
      <c r="BP171" s="11"/>
      <c r="BQ171" s="11"/>
    </row>
    <row r="172" s="48" customFormat="1" ht="20.1" customHeight="1" spans="2:69">
      <c r="B172" s="57"/>
      <c r="D172" s="57"/>
      <c r="F172" s="57"/>
      <c r="H172" s="57"/>
      <c r="J172" s="57"/>
      <c r="L172" s="57"/>
      <c r="N172" s="57"/>
      <c r="P172" s="57"/>
      <c r="R172" s="57"/>
      <c r="Z172" s="57"/>
      <c r="AB172" s="57"/>
      <c r="AD172" s="57"/>
      <c r="AF172" s="57"/>
      <c r="AH172" s="57"/>
      <c r="BE172" s="11"/>
      <c r="BF172" s="11"/>
      <c r="BG172" s="11"/>
      <c r="BH172" s="11"/>
      <c r="BI172" s="11"/>
      <c r="BJ172" s="11"/>
      <c r="BK172" s="11"/>
      <c r="BL172" s="11"/>
      <c r="BM172" s="11"/>
      <c r="BN172" s="11"/>
      <c r="BO172" s="11"/>
      <c r="BP172" s="11"/>
      <c r="BQ172" s="11"/>
    </row>
    <row r="173" s="48" customFormat="1" ht="20.1" customHeight="1" spans="2:69">
      <c r="B173" s="57"/>
      <c r="D173" s="57"/>
      <c r="F173" s="57"/>
      <c r="H173" s="57"/>
      <c r="J173" s="57"/>
      <c r="L173" s="57"/>
      <c r="N173" s="57"/>
      <c r="P173" s="57"/>
      <c r="R173" s="57"/>
      <c r="Z173" s="57"/>
      <c r="AB173" s="57"/>
      <c r="AD173" s="57"/>
      <c r="AF173" s="57"/>
      <c r="AH173" s="57"/>
      <c r="BE173" s="11"/>
      <c r="BF173" s="11"/>
      <c r="BG173" s="11"/>
      <c r="BH173" s="11"/>
      <c r="BI173" s="11"/>
      <c r="BJ173" s="11"/>
      <c r="BK173" s="11"/>
      <c r="BL173" s="11"/>
      <c r="BM173" s="11"/>
      <c r="BN173" s="11"/>
      <c r="BO173" s="11"/>
      <c r="BP173" s="11"/>
      <c r="BQ173" s="11"/>
    </row>
    <row r="174" s="48" customFormat="1" ht="20.1" customHeight="1" spans="2:69">
      <c r="B174" s="57"/>
      <c r="D174" s="57"/>
      <c r="F174" s="57"/>
      <c r="H174" s="57"/>
      <c r="J174" s="57"/>
      <c r="L174" s="57"/>
      <c r="N174" s="57"/>
      <c r="P174" s="57"/>
      <c r="R174" s="57"/>
      <c r="Z174" s="57"/>
      <c r="AB174" s="57"/>
      <c r="AD174" s="57"/>
      <c r="AF174" s="57"/>
      <c r="AH174" s="57"/>
      <c r="BE174" s="11"/>
      <c r="BF174" s="11"/>
      <c r="BG174" s="11"/>
      <c r="BH174" s="11"/>
      <c r="BI174" s="11"/>
      <c r="BJ174" s="11"/>
      <c r="BK174" s="11"/>
      <c r="BL174" s="11"/>
      <c r="BM174" s="11"/>
      <c r="BN174" s="11"/>
      <c r="BO174" s="11"/>
      <c r="BP174" s="11"/>
      <c r="BQ174" s="11"/>
    </row>
    <row r="175" s="48" customFormat="1" ht="20.1" customHeight="1" spans="2:69">
      <c r="B175" s="57"/>
      <c r="D175" s="57"/>
      <c r="F175" s="57"/>
      <c r="H175" s="57"/>
      <c r="J175" s="57"/>
      <c r="L175" s="57"/>
      <c r="N175" s="57"/>
      <c r="P175" s="57"/>
      <c r="R175" s="57"/>
      <c r="Z175" s="57"/>
      <c r="AB175" s="57"/>
      <c r="AD175" s="57"/>
      <c r="AF175" s="57"/>
      <c r="AH175" s="57"/>
      <c r="BE175" s="11"/>
      <c r="BF175" s="11"/>
      <c r="BG175" s="11"/>
      <c r="BH175" s="11"/>
      <c r="BI175" s="11"/>
      <c r="BJ175" s="11"/>
      <c r="BK175" s="11"/>
      <c r="BL175" s="11"/>
      <c r="BM175" s="11"/>
      <c r="BN175" s="11"/>
      <c r="BO175" s="11"/>
      <c r="BP175" s="11"/>
      <c r="BQ175" s="11"/>
    </row>
    <row r="176" s="48" customFormat="1" ht="20.1" customHeight="1" spans="2:69">
      <c r="B176" s="57"/>
      <c r="D176" s="57"/>
      <c r="F176" s="57"/>
      <c r="H176" s="57"/>
      <c r="J176" s="57"/>
      <c r="L176" s="57"/>
      <c r="N176" s="57"/>
      <c r="P176" s="57"/>
      <c r="R176" s="57"/>
      <c r="Z176" s="57"/>
      <c r="AB176" s="57"/>
      <c r="AD176" s="57"/>
      <c r="AF176" s="57"/>
      <c r="AH176" s="57"/>
      <c r="BE176" s="11"/>
      <c r="BF176" s="11"/>
      <c r="BG176" s="11"/>
      <c r="BH176" s="11"/>
      <c r="BI176" s="11"/>
      <c r="BJ176" s="11"/>
      <c r="BK176" s="11"/>
      <c r="BL176" s="11"/>
      <c r="BM176" s="11"/>
      <c r="BN176" s="11"/>
      <c r="BO176" s="11"/>
      <c r="BP176" s="11"/>
      <c r="BQ176" s="11"/>
    </row>
    <row r="177" s="48" customFormat="1" ht="20.1" customHeight="1" spans="2:69">
      <c r="B177" s="57"/>
      <c r="D177" s="57"/>
      <c r="F177" s="57"/>
      <c r="H177" s="57"/>
      <c r="J177" s="57"/>
      <c r="L177" s="57"/>
      <c r="N177" s="57"/>
      <c r="P177" s="57"/>
      <c r="R177" s="57"/>
      <c r="Z177" s="57"/>
      <c r="AB177" s="57"/>
      <c r="AD177" s="57"/>
      <c r="AF177" s="57"/>
      <c r="AH177" s="57"/>
      <c r="BE177" s="11"/>
      <c r="BF177" s="11"/>
      <c r="BG177" s="11"/>
      <c r="BH177" s="11"/>
      <c r="BI177" s="11"/>
      <c r="BJ177" s="11"/>
      <c r="BK177" s="11"/>
      <c r="BL177" s="11"/>
      <c r="BM177" s="11"/>
      <c r="BN177" s="11"/>
      <c r="BO177" s="11"/>
      <c r="BP177" s="11"/>
      <c r="BQ177" s="11"/>
    </row>
    <row r="178" s="48" customFormat="1" ht="20.1" customHeight="1" spans="2:69">
      <c r="B178" s="57"/>
      <c r="D178" s="57"/>
      <c r="F178" s="57"/>
      <c r="H178" s="57"/>
      <c r="J178" s="57"/>
      <c r="L178" s="57"/>
      <c r="N178" s="57"/>
      <c r="P178" s="57"/>
      <c r="R178" s="57"/>
      <c r="Z178" s="57"/>
      <c r="AB178" s="57"/>
      <c r="AD178" s="57"/>
      <c r="AF178" s="57"/>
      <c r="AH178" s="57"/>
      <c r="BE178" s="11"/>
      <c r="BF178" s="11"/>
      <c r="BG178" s="11"/>
      <c r="BH178" s="11"/>
      <c r="BI178" s="11"/>
      <c r="BJ178" s="11"/>
      <c r="BK178" s="11"/>
      <c r="BL178" s="11"/>
      <c r="BM178" s="11"/>
      <c r="BN178" s="11"/>
      <c r="BO178" s="11"/>
      <c r="BP178" s="11"/>
      <c r="BQ178" s="11"/>
    </row>
    <row r="179" s="48" customFormat="1" ht="20.1" customHeight="1" spans="2:69">
      <c r="B179" s="57"/>
      <c r="D179" s="57"/>
      <c r="F179" s="57"/>
      <c r="H179" s="57"/>
      <c r="J179" s="57"/>
      <c r="L179" s="57"/>
      <c r="N179" s="57"/>
      <c r="P179" s="57"/>
      <c r="R179" s="57"/>
      <c r="Z179" s="57"/>
      <c r="AB179" s="57"/>
      <c r="AD179" s="57"/>
      <c r="AF179" s="57"/>
      <c r="AH179" s="57"/>
      <c r="BE179" s="11"/>
      <c r="BF179" s="11"/>
      <c r="BG179" s="11"/>
      <c r="BH179" s="11"/>
      <c r="BI179" s="11"/>
      <c r="BJ179" s="11"/>
      <c r="BK179" s="11"/>
      <c r="BL179" s="11"/>
      <c r="BM179" s="11"/>
      <c r="BN179" s="11"/>
      <c r="BO179" s="11"/>
      <c r="BP179" s="11"/>
      <c r="BQ179" s="11"/>
    </row>
    <row r="180" s="48" customFormat="1" ht="20.1" customHeight="1" spans="2:69">
      <c r="B180" s="57"/>
      <c r="D180" s="57"/>
      <c r="F180" s="57"/>
      <c r="H180" s="57"/>
      <c r="J180" s="57"/>
      <c r="L180" s="57"/>
      <c r="N180" s="57"/>
      <c r="P180" s="57"/>
      <c r="R180" s="57"/>
      <c r="Z180" s="57"/>
      <c r="AB180" s="57"/>
      <c r="AD180" s="57"/>
      <c r="AF180" s="57"/>
      <c r="AH180" s="57"/>
      <c r="BE180" s="11"/>
      <c r="BF180" s="11"/>
      <c r="BG180" s="11"/>
      <c r="BH180" s="11"/>
      <c r="BI180" s="11"/>
      <c r="BJ180" s="11"/>
      <c r="BK180" s="11"/>
      <c r="BL180" s="11"/>
      <c r="BM180" s="11"/>
      <c r="BN180" s="11"/>
      <c r="BO180" s="11"/>
      <c r="BP180" s="11"/>
      <c r="BQ180" s="11"/>
    </row>
    <row r="181" s="48" customFormat="1" ht="20.1" customHeight="1" spans="2:69">
      <c r="B181" s="57"/>
      <c r="D181" s="57"/>
      <c r="F181" s="57"/>
      <c r="H181" s="57"/>
      <c r="J181" s="57"/>
      <c r="L181" s="57"/>
      <c r="N181" s="57"/>
      <c r="P181" s="57"/>
      <c r="R181" s="57"/>
      <c r="Z181" s="57"/>
      <c r="AB181" s="57"/>
      <c r="AD181" s="57"/>
      <c r="AF181" s="57"/>
      <c r="AH181" s="57"/>
      <c r="BE181" s="11"/>
      <c r="BF181" s="11"/>
      <c r="BG181" s="11"/>
      <c r="BH181" s="11"/>
      <c r="BI181" s="11"/>
      <c r="BJ181" s="11"/>
      <c r="BK181" s="11"/>
      <c r="BL181" s="11"/>
      <c r="BM181" s="11"/>
      <c r="BN181" s="11"/>
      <c r="BO181" s="11"/>
      <c r="BP181" s="11"/>
      <c r="BQ181" s="11"/>
    </row>
    <row r="182" s="48" customFormat="1" ht="20.1" customHeight="1" spans="2:69">
      <c r="B182" s="57"/>
      <c r="D182" s="57"/>
      <c r="F182" s="57"/>
      <c r="H182" s="57"/>
      <c r="J182" s="57"/>
      <c r="L182" s="57"/>
      <c r="N182" s="57"/>
      <c r="P182" s="57"/>
      <c r="R182" s="57"/>
      <c r="Z182" s="57"/>
      <c r="AB182" s="57"/>
      <c r="AD182" s="57"/>
      <c r="AF182" s="57"/>
      <c r="AH182" s="57"/>
      <c r="BE182" s="11"/>
      <c r="BF182" s="11"/>
      <c r="BG182" s="11"/>
      <c r="BH182" s="11"/>
      <c r="BI182" s="11"/>
      <c r="BJ182" s="11"/>
      <c r="BK182" s="11"/>
      <c r="BL182" s="11"/>
      <c r="BM182" s="11"/>
      <c r="BN182" s="11"/>
      <c r="BO182" s="11"/>
      <c r="BP182" s="11"/>
      <c r="BQ182" s="11"/>
    </row>
    <row r="183" s="48" customFormat="1" ht="20.1" customHeight="1" spans="2:69">
      <c r="B183" s="57"/>
      <c r="D183" s="57"/>
      <c r="F183" s="57"/>
      <c r="H183" s="57"/>
      <c r="J183" s="57"/>
      <c r="L183" s="57"/>
      <c r="N183" s="57"/>
      <c r="P183" s="57"/>
      <c r="R183" s="57"/>
      <c r="Z183" s="57"/>
      <c r="AB183" s="57"/>
      <c r="AD183" s="57"/>
      <c r="AF183" s="57"/>
      <c r="AH183" s="57"/>
      <c r="BE183" s="11"/>
      <c r="BF183" s="11"/>
      <c r="BG183" s="11"/>
      <c r="BH183" s="11"/>
      <c r="BI183" s="11"/>
      <c r="BJ183" s="11"/>
      <c r="BK183" s="11"/>
      <c r="BL183" s="11"/>
      <c r="BM183" s="11"/>
      <c r="BN183" s="11"/>
      <c r="BO183" s="11"/>
      <c r="BP183" s="11"/>
      <c r="BQ183" s="11"/>
    </row>
    <row r="184" s="48" customFormat="1" ht="20.1" customHeight="1" spans="2:69">
      <c r="B184" s="57"/>
      <c r="D184" s="57"/>
      <c r="F184" s="57"/>
      <c r="H184" s="57"/>
      <c r="J184" s="57"/>
      <c r="L184" s="57"/>
      <c r="N184" s="57"/>
      <c r="P184" s="57"/>
      <c r="R184" s="57"/>
      <c r="Z184" s="57"/>
      <c r="AB184" s="57"/>
      <c r="AD184" s="57"/>
      <c r="AF184" s="57"/>
      <c r="AH184" s="57"/>
      <c r="BE184" s="11"/>
      <c r="BF184" s="11"/>
      <c r="BG184" s="11"/>
      <c r="BH184" s="11"/>
      <c r="BI184" s="11"/>
      <c r="BJ184" s="11"/>
      <c r="BK184" s="11"/>
      <c r="BL184" s="11"/>
      <c r="BM184" s="11"/>
      <c r="BN184" s="11"/>
      <c r="BO184" s="11"/>
      <c r="BP184" s="11"/>
      <c r="BQ184" s="11"/>
    </row>
    <row r="185" s="48" customFormat="1" ht="20.1" customHeight="1" spans="2:69">
      <c r="B185" s="57"/>
      <c r="D185" s="57"/>
      <c r="F185" s="57"/>
      <c r="H185" s="57"/>
      <c r="J185" s="57"/>
      <c r="L185" s="57"/>
      <c r="N185" s="57"/>
      <c r="P185" s="57"/>
      <c r="R185" s="57"/>
      <c r="Z185" s="57"/>
      <c r="AB185" s="57"/>
      <c r="AD185" s="57"/>
      <c r="AF185" s="57"/>
      <c r="AH185" s="57"/>
      <c r="BE185" s="11"/>
      <c r="BF185" s="11"/>
      <c r="BG185" s="11"/>
      <c r="BH185" s="11"/>
      <c r="BI185" s="11"/>
      <c r="BJ185" s="11"/>
      <c r="BK185" s="11"/>
      <c r="BL185" s="11"/>
      <c r="BM185" s="11"/>
      <c r="BN185" s="11"/>
      <c r="BO185" s="11"/>
      <c r="BP185" s="11"/>
      <c r="BQ185" s="11"/>
    </row>
    <row r="186" s="48" customFormat="1" ht="20.1" customHeight="1" spans="2:69">
      <c r="B186" s="57"/>
      <c r="D186" s="57"/>
      <c r="F186" s="57"/>
      <c r="H186" s="57"/>
      <c r="J186" s="57"/>
      <c r="L186" s="57"/>
      <c r="N186" s="57"/>
      <c r="P186" s="57"/>
      <c r="R186" s="57"/>
      <c r="Z186" s="57"/>
      <c r="AB186" s="57"/>
      <c r="AD186" s="57"/>
      <c r="AF186" s="57"/>
      <c r="AH186" s="57"/>
      <c r="BE186" s="11"/>
      <c r="BF186" s="11"/>
      <c r="BG186" s="11"/>
      <c r="BH186" s="11"/>
      <c r="BI186" s="11"/>
      <c r="BJ186" s="11"/>
      <c r="BK186" s="11"/>
      <c r="BL186" s="11"/>
      <c r="BM186" s="11"/>
      <c r="BN186" s="11"/>
      <c r="BO186" s="11"/>
      <c r="BP186" s="11"/>
      <c r="BQ186" s="11"/>
    </row>
    <row r="187" s="48" customFormat="1" ht="20.1" customHeight="1" spans="2:69">
      <c r="B187" s="57"/>
      <c r="D187" s="57"/>
      <c r="F187" s="57"/>
      <c r="H187" s="57"/>
      <c r="J187" s="57"/>
      <c r="L187" s="57"/>
      <c r="N187" s="57"/>
      <c r="P187" s="57"/>
      <c r="R187" s="57"/>
      <c r="Z187" s="57"/>
      <c r="AB187" s="57"/>
      <c r="AD187" s="57"/>
      <c r="AF187" s="57"/>
      <c r="AH187" s="57"/>
      <c r="BE187" s="11"/>
      <c r="BF187" s="11"/>
      <c r="BG187" s="11"/>
      <c r="BH187" s="11"/>
      <c r="BI187" s="11"/>
      <c r="BJ187" s="11"/>
      <c r="BK187" s="11"/>
      <c r="BL187" s="11"/>
      <c r="BM187" s="11"/>
      <c r="BN187" s="11"/>
      <c r="BO187" s="11"/>
      <c r="BP187" s="11"/>
      <c r="BQ187" s="11"/>
    </row>
    <row r="188" s="48" customFormat="1" ht="20.1" customHeight="1" spans="2:69">
      <c r="B188" s="57"/>
      <c r="D188" s="57"/>
      <c r="F188" s="57"/>
      <c r="H188" s="57"/>
      <c r="J188" s="57"/>
      <c r="L188" s="57"/>
      <c r="N188" s="57"/>
      <c r="P188" s="57"/>
      <c r="R188" s="57"/>
      <c r="Z188" s="57"/>
      <c r="AB188" s="57"/>
      <c r="AD188" s="57"/>
      <c r="AF188" s="57"/>
      <c r="AH188" s="57"/>
      <c r="BE188" s="11"/>
      <c r="BF188" s="11"/>
      <c r="BG188" s="11"/>
      <c r="BH188" s="11"/>
      <c r="BI188" s="11"/>
      <c r="BJ188" s="11"/>
      <c r="BK188" s="11"/>
      <c r="BL188" s="11"/>
      <c r="BM188" s="11"/>
      <c r="BN188" s="11"/>
      <c r="BO188" s="11"/>
      <c r="BP188" s="11"/>
      <c r="BQ188" s="11"/>
    </row>
    <row r="189" s="48" customFormat="1" ht="20.1" customHeight="1" spans="2:69">
      <c r="B189" s="57"/>
      <c r="D189" s="57"/>
      <c r="F189" s="57"/>
      <c r="H189" s="57"/>
      <c r="J189" s="57"/>
      <c r="L189" s="57"/>
      <c r="N189" s="57"/>
      <c r="P189" s="57"/>
      <c r="R189" s="57"/>
      <c r="Z189" s="57"/>
      <c r="AB189" s="57"/>
      <c r="AD189" s="57"/>
      <c r="AF189" s="57"/>
      <c r="AH189" s="57"/>
      <c r="BE189" s="11"/>
      <c r="BF189" s="11"/>
      <c r="BG189" s="11"/>
      <c r="BH189" s="11"/>
      <c r="BI189" s="11"/>
      <c r="BJ189" s="11"/>
      <c r="BK189" s="11"/>
      <c r="BL189" s="11"/>
      <c r="BM189" s="11"/>
      <c r="BN189" s="11"/>
      <c r="BO189" s="11"/>
      <c r="BP189" s="11"/>
      <c r="BQ189" s="11"/>
    </row>
    <row r="190" s="48" customFormat="1" ht="20.1" customHeight="1" spans="2:69">
      <c r="B190" s="57"/>
      <c r="D190" s="57"/>
      <c r="F190" s="57"/>
      <c r="H190" s="57"/>
      <c r="J190" s="57"/>
      <c r="L190" s="57"/>
      <c r="N190" s="57"/>
      <c r="P190" s="57"/>
      <c r="R190" s="57"/>
      <c r="Z190" s="57"/>
      <c r="AB190" s="57"/>
      <c r="AD190" s="57"/>
      <c r="AF190" s="57"/>
      <c r="AH190" s="57"/>
      <c r="BE190" s="11"/>
      <c r="BF190" s="11"/>
      <c r="BG190" s="11"/>
      <c r="BH190" s="11"/>
      <c r="BI190" s="11"/>
      <c r="BJ190" s="11"/>
      <c r="BK190" s="11"/>
      <c r="BL190" s="11"/>
      <c r="BM190" s="11"/>
      <c r="BN190" s="11"/>
      <c r="BO190" s="11"/>
      <c r="BP190" s="11"/>
      <c r="BQ190" s="11"/>
    </row>
    <row r="191" s="48" customFormat="1" ht="20.1" customHeight="1" spans="2:69">
      <c r="B191" s="57"/>
      <c r="D191" s="57"/>
      <c r="F191" s="57"/>
      <c r="H191" s="57"/>
      <c r="J191" s="57"/>
      <c r="L191" s="57"/>
      <c r="N191" s="57"/>
      <c r="P191" s="57"/>
      <c r="R191" s="57"/>
      <c r="Z191" s="57"/>
      <c r="AB191" s="57"/>
      <c r="AD191" s="57"/>
      <c r="AF191" s="57"/>
      <c r="AH191" s="57"/>
      <c r="BE191" s="11"/>
      <c r="BF191" s="11"/>
      <c r="BG191" s="11"/>
      <c r="BH191" s="11"/>
      <c r="BI191" s="11"/>
      <c r="BJ191" s="11"/>
      <c r="BK191" s="11"/>
      <c r="BL191" s="11"/>
      <c r="BM191" s="11"/>
      <c r="BN191" s="11"/>
      <c r="BO191" s="11"/>
      <c r="BP191" s="11"/>
      <c r="BQ191" s="11"/>
    </row>
    <row r="192" s="48" customFormat="1" ht="20.1" customHeight="1" spans="2:69">
      <c r="B192" s="57"/>
      <c r="D192" s="57"/>
      <c r="F192" s="57"/>
      <c r="H192" s="57"/>
      <c r="J192" s="57"/>
      <c r="L192" s="57"/>
      <c r="N192" s="57"/>
      <c r="P192" s="57"/>
      <c r="R192" s="57"/>
      <c r="Z192" s="57"/>
      <c r="AB192" s="57"/>
      <c r="AD192" s="57"/>
      <c r="AF192" s="57"/>
      <c r="AH192" s="57"/>
      <c r="BE192" s="11"/>
      <c r="BF192" s="11"/>
      <c r="BG192" s="11"/>
      <c r="BH192" s="11"/>
      <c r="BI192" s="11"/>
      <c r="BJ192" s="11"/>
      <c r="BK192" s="11"/>
      <c r="BL192" s="11"/>
      <c r="BM192" s="11"/>
      <c r="BN192" s="11"/>
      <c r="BO192" s="11"/>
      <c r="BP192" s="11"/>
      <c r="BQ192" s="11"/>
    </row>
    <row r="193" s="48" customFormat="1" ht="20.1" customHeight="1" spans="2:69">
      <c r="B193" s="57"/>
      <c r="D193" s="57"/>
      <c r="F193" s="57"/>
      <c r="H193" s="57"/>
      <c r="J193" s="57"/>
      <c r="L193" s="57"/>
      <c r="N193" s="57"/>
      <c r="P193" s="57"/>
      <c r="R193" s="57"/>
      <c r="Z193" s="57"/>
      <c r="AB193" s="57"/>
      <c r="AD193" s="57"/>
      <c r="AF193" s="57"/>
      <c r="AH193" s="57"/>
      <c r="BE193" s="11"/>
      <c r="BF193" s="11"/>
      <c r="BG193" s="11"/>
      <c r="BH193" s="11"/>
      <c r="BI193" s="11"/>
      <c r="BJ193" s="11"/>
      <c r="BK193" s="11"/>
      <c r="BL193" s="11"/>
      <c r="BM193" s="11"/>
      <c r="BN193" s="11"/>
      <c r="BO193" s="11"/>
      <c r="BP193" s="11"/>
      <c r="BQ193" s="11"/>
    </row>
    <row r="194" s="48" customFormat="1" ht="20.1" customHeight="1" spans="2:69">
      <c r="B194" s="57"/>
      <c r="D194" s="57"/>
      <c r="F194" s="57"/>
      <c r="H194" s="57"/>
      <c r="J194" s="57"/>
      <c r="L194" s="57"/>
      <c r="N194" s="57"/>
      <c r="P194" s="57"/>
      <c r="R194" s="57"/>
      <c r="Z194" s="57"/>
      <c r="AB194" s="57"/>
      <c r="AD194" s="57"/>
      <c r="AF194" s="57"/>
      <c r="AH194" s="57"/>
      <c r="BE194" s="11"/>
      <c r="BF194" s="11"/>
      <c r="BG194" s="11"/>
      <c r="BH194" s="11"/>
      <c r="BI194" s="11"/>
      <c r="BJ194" s="11"/>
      <c r="BK194" s="11"/>
      <c r="BL194" s="11"/>
      <c r="BM194" s="11"/>
      <c r="BN194" s="11"/>
      <c r="BO194" s="11"/>
      <c r="BP194" s="11"/>
      <c r="BQ194" s="11"/>
    </row>
    <row r="195" s="48" customFormat="1" ht="20.1" customHeight="1" spans="2:69">
      <c r="B195" s="57"/>
      <c r="D195" s="57"/>
      <c r="F195" s="57"/>
      <c r="H195" s="57"/>
      <c r="J195" s="57"/>
      <c r="L195" s="57"/>
      <c r="N195" s="57"/>
      <c r="P195" s="57"/>
      <c r="R195" s="57"/>
      <c r="Z195" s="57"/>
      <c r="AB195" s="57"/>
      <c r="AD195" s="57"/>
      <c r="AF195" s="57"/>
      <c r="AH195" s="57"/>
      <c r="BE195" s="11"/>
      <c r="BF195" s="11"/>
      <c r="BG195" s="11"/>
      <c r="BH195" s="11"/>
      <c r="BI195" s="11"/>
      <c r="BJ195" s="11"/>
      <c r="BK195" s="11"/>
      <c r="BL195" s="11"/>
      <c r="BM195" s="11"/>
      <c r="BN195" s="11"/>
      <c r="BO195" s="11"/>
      <c r="BP195" s="11"/>
      <c r="BQ195" s="11"/>
    </row>
    <row r="196" s="48" customFormat="1" ht="20.1" customHeight="1" spans="2:69">
      <c r="B196" s="57"/>
      <c r="D196" s="57"/>
      <c r="F196" s="57"/>
      <c r="H196" s="57"/>
      <c r="J196" s="57"/>
      <c r="L196" s="57"/>
      <c r="N196" s="57"/>
      <c r="P196" s="57"/>
      <c r="R196" s="57"/>
      <c r="Z196" s="57"/>
      <c r="AB196" s="57"/>
      <c r="AD196" s="57"/>
      <c r="AF196" s="57"/>
      <c r="AH196" s="57"/>
      <c r="BE196" s="11"/>
      <c r="BF196" s="11"/>
      <c r="BG196" s="11"/>
      <c r="BH196" s="11"/>
      <c r="BI196" s="11"/>
      <c r="BJ196" s="11"/>
      <c r="BK196" s="11"/>
      <c r="BL196" s="11"/>
      <c r="BM196" s="11"/>
      <c r="BN196" s="11"/>
      <c r="BO196" s="11"/>
      <c r="BP196" s="11"/>
      <c r="BQ196" s="11"/>
    </row>
    <row r="197" s="48" customFormat="1" ht="20.1" customHeight="1" spans="2:69">
      <c r="B197" s="57"/>
      <c r="D197" s="57"/>
      <c r="F197" s="57"/>
      <c r="H197" s="57"/>
      <c r="J197" s="57"/>
      <c r="L197" s="57"/>
      <c r="N197" s="57"/>
      <c r="P197" s="57"/>
      <c r="R197" s="57"/>
      <c r="Z197" s="57"/>
      <c r="AB197" s="57"/>
      <c r="AD197" s="57"/>
      <c r="AF197" s="57"/>
      <c r="AH197" s="57"/>
      <c r="BE197" s="11"/>
      <c r="BF197" s="11"/>
      <c r="BG197" s="11"/>
      <c r="BH197" s="11"/>
      <c r="BI197" s="11"/>
      <c r="BJ197" s="11"/>
      <c r="BK197" s="11"/>
      <c r="BL197" s="11"/>
      <c r="BM197" s="11"/>
      <c r="BN197" s="11"/>
      <c r="BO197" s="11"/>
      <c r="BP197" s="11"/>
      <c r="BQ197" s="11"/>
    </row>
    <row r="198" s="48" customFormat="1" ht="20.1" customHeight="1" spans="2:69">
      <c r="B198" s="57"/>
      <c r="D198" s="57"/>
      <c r="F198" s="57"/>
      <c r="H198" s="57"/>
      <c r="J198" s="57"/>
      <c r="L198" s="57"/>
      <c r="N198" s="57"/>
      <c r="P198" s="57"/>
      <c r="R198" s="57"/>
      <c r="Z198" s="57"/>
      <c r="AB198" s="57"/>
      <c r="AD198" s="57"/>
      <c r="AF198" s="57"/>
      <c r="AH198" s="57"/>
      <c r="BE198" s="11"/>
      <c r="BF198" s="11"/>
      <c r="BG198" s="11"/>
      <c r="BH198" s="11"/>
      <c r="BI198" s="11"/>
      <c r="BJ198" s="11"/>
      <c r="BK198" s="11"/>
      <c r="BL198" s="11"/>
      <c r="BM198" s="11"/>
      <c r="BN198" s="11"/>
      <c r="BO198" s="11"/>
      <c r="BP198" s="11"/>
      <c r="BQ198" s="11"/>
    </row>
    <row r="199" s="48" customFormat="1" ht="20.1" customHeight="1" spans="2:69">
      <c r="B199" s="57"/>
      <c r="D199" s="57"/>
      <c r="F199" s="57"/>
      <c r="H199" s="57"/>
      <c r="J199" s="57"/>
      <c r="L199" s="57"/>
      <c r="N199" s="57"/>
      <c r="P199" s="57"/>
      <c r="R199" s="57"/>
      <c r="Z199" s="57"/>
      <c r="AB199" s="57"/>
      <c r="AD199" s="57"/>
      <c r="AF199" s="57"/>
      <c r="AH199" s="57"/>
      <c r="BE199" s="11"/>
      <c r="BF199" s="11"/>
      <c r="BG199" s="11"/>
      <c r="BH199" s="11"/>
      <c r="BI199" s="11"/>
      <c r="BJ199" s="11"/>
      <c r="BK199" s="11"/>
      <c r="BL199" s="11"/>
      <c r="BM199" s="11"/>
      <c r="BN199" s="11"/>
      <c r="BO199" s="11"/>
      <c r="BP199" s="11"/>
      <c r="BQ199" s="11"/>
    </row>
    <row r="200" s="48" customFormat="1" ht="20.1" customHeight="1" spans="2:69">
      <c r="B200" s="57"/>
      <c r="D200" s="57"/>
      <c r="F200" s="57"/>
      <c r="H200" s="57"/>
      <c r="J200" s="57"/>
      <c r="L200" s="57"/>
      <c r="N200" s="57"/>
      <c r="P200" s="57"/>
      <c r="R200" s="57"/>
      <c r="Z200" s="57"/>
      <c r="AB200" s="57"/>
      <c r="AD200" s="57"/>
      <c r="AF200" s="57"/>
      <c r="AH200" s="57"/>
      <c r="BE200" s="11"/>
      <c r="BF200" s="11"/>
      <c r="BG200" s="11"/>
      <c r="BH200" s="11"/>
      <c r="BI200" s="11"/>
      <c r="BJ200" s="11"/>
      <c r="BK200" s="11"/>
      <c r="BL200" s="11"/>
      <c r="BM200" s="11"/>
      <c r="BN200" s="11"/>
      <c r="BO200" s="11"/>
      <c r="BP200" s="11"/>
      <c r="BQ200" s="11"/>
    </row>
    <row r="201" s="48" customFormat="1" ht="20.1" customHeight="1" spans="2:69">
      <c r="B201" s="57"/>
      <c r="D201" s="57"/>
      <c r="F201" s="57"/>
      <c r="H201" s="57"/>
      <c r="J201" s="57"/>
      <c r="L201" s="57"/>
      <c r="N201" s="57"/>
      <c r="P201" s="57"/>
      <c r="R201" s="57"/>
      <c r="Z201" s="57"/>
      <c r="AB201" s="57"/>
      <c r="AD201" s="57"/>
      <c r="AF201" s="57"/>
      <c r="AH201" s="57"/>
      <c r="BE201" s="11"/>
      <c r="BF201" s="11"/>
      <c r="BG201" s="11"/>
      <c r="BH201" s="11"/>
      <c r="BI201" s="11"/>
      <c r="BJ201" s="11"/>
      <c r="BK201" s="11"/>
      <c r="BL201" s="11"/>
      <c r="BM201" s="11"/>
      <c r="BN201" s="11"/>
      <c r="BO201" s="11"/>
      <c r="BP201" s="11"/>
      <c r="BQ201" s="11"/>
    </row>
    <row r="202" s="48" customFormat="1" ht="20.1" customHeight="1" spans="2:69">
      <c r="B202" s="57"/>
      <c r="D202" s="57"/>
      <c r="F202" s="57"/>
      <c r="H202" s="57"/>
      <c r="J202" s="57"/>
      <c r="L202" s="57"/>
      <c r="N202" s="57"/>
      <c r="P202" s="57"/>
      <c r="R202" s="57"/>
      <c r="Z202" s="57"/>
      <c r="AB202" s="57"/>
      <c r="AD202" s="57"/>
      <c r="AF202" s="57"/>
      <c r="AH202" s="57"/>
      <c r="BE202" s="11"/>
      <c r="BF202" s="11"/>
      <c r="BG202" s="11"/>
      <c r="BH202" s="11"/>
      <c r="BI202" s="11"/>
      <c r="BJ202" s="11"/>
      <c r="BK202" s="11"/>
      <c r="BL202" s="11"/>
      <c r="BM202" s="11"/>
      <c r="BN202" s="11"/>
      <c r="BO202" s="11"/>
      <c r="BP202" s="11"/>
      <c r="BQ202" s="11"/>
    </row>
    <row r="203" s="48" customFormat="1" ht="20.1" customHeight="1" spans="2:69">
      <c r="B203" s="57"/>
      <c r="D203" s="57"/>
      <c r="F203" s="57"/>
      <c r="H203" s="57"/>
      <c r="J203" s="57"/>
      <c r="L203" s="57"/>
      <c r="N203" s="57"/>
      <c r="P203" s="57"/>
      <c r="R203" s="57"/>
      <c r="Z203" s="57"/>
      <c r="AB203" s="57"/>
      <c r="AD203" s="57"/>
      <c r="AF203" s="57"/>
      <c r="AH203" s="57"/>
      <c r="BE203" s="11"/>
      <c r="BF203" s="11"/>
      <c r="BG203" s="11"/>
      <c r="BH203" s="11"/>
      <c r="BI203" s="11"/>
      <c r="BJ203" s="11"/>
      <c r="BK203" s="11"/>
      <c r="BL203" s="11"/>
      <c r="BM203" s="11"/>
      <c r="BN203" s="11"/>
      <c r="BO203" s="11"/>
      <c r="BP203" s="11"/>
      <c r="BQ203" s="11"/>
    </row>
    <row r="204" s="48" customFormat="1" ht="20.1" customHeight="1" spans="2:69">
      <c r="B204" s="57"/>
      <c r="D204" s="57"/>
      <c r="F204" s="57"/>
      <c r="H204" s="57"/>
      <c r="J204" s="57"/>
      <c r="L204" s="57"/>
      <c r="N204" s="57"/>
      <c r="P204" s="57"/>
      <c r="R204" s="57"/>
      <c r="Z204" s="57"/>
      <c r="AB204" s="57"/>
      <c r="AD204" s="57"/>
      <c r="AF204" s="57"/>
      <c r="AH204" s="57"/>
      <c r="BE204" s="11"/>
      <c r="BF204" s="11"/>
      <c r="BG204" s="11"/>
      <c r="BH204" s="11"/>
      <c r="BI204" s="11"/>
      <c r="BJ204" s="11"/>
      <c r="BK204" s="11"/>
      <c r="BL204" s="11"/>
      <c r="BM204" s="11"/>
      <c r="BN204" s="11"/>
      <c r="BO204" s="11"/>
      <c r="BP204" s="11"/>
      <c r="BQ204" s="11"/>
    </row>
    <row r="205" s="48" customFormat="1" ht="20.1" customHeight="1" spans="2:69">
      <c r="B205" s="57"/>
      <c r="D205" s="57"/>
      <c r="F205" s="57"/>
      <c r="H205" s="57"/>
      <c r="J205" s="57"/>
      <c r="L205" s="57"/>
      <c r="N205" s="57"/>
      <c r="P205" s="57"/>
      <c r="R205" s="57"/>
      <c r="Z205" s="57"/>
      <c r="AB205" s="57"/>
      <c r="AD205" s="57"/>
      <c r="AF205" s="57"/>
      <c r="AH205" s="57"/>
      <c r="BE205" s="11"/>
      <c r="BF205" s="11"/>
      <c r="BG205" s="11"/>
      <c r="BH205" s="11"/>
      <c r="BI205" s="11"/>
      <c r="BJ205" s="11"/>
      <c r="BK205" s="11"/>
      <c r="BL205" s="11"/>
      <c r="BM205" s="11"/>
      <c r="BN205" s="11"/>
      <c r="BO205" s="11"/>
      <c r="BP205" s="11"/>
      <c r="BQ205" s="11"/>
    </row>
    <row r="206" s="48" customFormat="1" ht="20.1" customHeight="1" spans="2:69">
      <c r="B206" s="57"/>
      <c r="D206" s="57"/>
      <c r="F206" s="57"/>
      <c r="H206" s="57"/>
      <c r="J206" s="57"/>
      <c r="L206" s="57"/>
      <c r="N206" s="57"/>
      <c r="P206" s="57"/>
      <c r="R206" s="57"/>
      <c r="Z206" s="57"/>
      <c r="AB206" s="57"/>
      <c r="AD206" s="57"/>
      <c r="AF206" s="57"/>
      <c r="AH206" s="57"/>
      <c r="BE206" s="11"/>
      <c r="BF206" s="11"/>
      <c r="BG206" s="11"/>
      <c r="BH206" s="11"/>
      <c r="BI206" s="11"/>
      <c r="BJ206" s="11"/>
      <c r="BK206" s="11"/>
      <c r="BL206" s="11"/>
      <c r="BM206" s="11"/>
      <c r="BN206" s="11"/>
      <c r="BO206" s="11"/>
      <c r="BP206" s="11"/>
      <c r="BQ206" s="11"/>
    </row>
    <row r="207" s="48" customFormat="1" ht="20.1" customHeight="1" spans="2:69">
      <c r="B207" s="57"/>
      <c r="D207" s="57"/>
      <c r="F207" s="57"/>
      <c r="H207" s="57"/>
      <c r="J207" s="57"/>
      <c r="L207" s="57"/>
      <c r="N207" s="57"/>
      <c r="P207" s="57"/>
      <c r="R207" s="57"/>
      <c r="Z207" s="57"/>
      <c r="AB207" s="57"/>
      <c r="AD207" s="57"/>
      <c r="AF207" s="57"/>
      <c r="AH207" s="57"/>
      <c r="BE207" s="11"/>
      <c r="BF207" s="11"/>
      <c r="BG207" s="11"/>
      <c r="BH207" s="11"/>
      <c r="BI207" s="11"/>
      <c r="BJ207" s="11"/>
      <c r="BK207" s="11"/>
      <c r="BL207" s="11"/>
      <c r="BM207" s="11"/>
      <c r="BN207" s="11"/>
      <c r="BO207" s="11"/>
      <c r="BP207" s="11"/>
      <c r="BQ207" s="11"/>
    </row>
    <row r="208" s="48" customFormat="1" ht="20.1" customHeight="1" spans="2:69">
      <c r="B208" s="57"/>
      <c r="D208" s="57"/>
      <c r="F208" s="57"/>
      <c r="H208" s="57"/>
      <c r="J208" s="57"/>
      <c r="L208" s="57"/>
      <c r="N208" s="57"/>
      <c r="P208" s="57"/>
      <c r="R208" s="57"/>
      <c r="Z208" s="57"/>
      <c r="AB208" s="57"/>
      <c r="AD208" s="57"/>
      <c r="AF208" s="57"/>
      <c r="AH208" s="57"/>
      <c r="BE208" s="11"/>
      <c r="BF208" s="11"/>
      <c r="BG208" s="11"/>
      <c r="BH208" s="11"/>
      <c r="BI208" s="11"/>
      <c r="BJ208" s="11"/>
      <c r="BK208" s="11"/>
      <c r="BL208" s="11"/>
      <c r="BM208" s="11"/>
      <c r="BN208" s="11"/>
      <c r="BO208" s="11"/>
      <c r="BP208" s="11"/>
      <c r="BQ208" s="11"/>
    </row>
    <row r="209" s="48" customFormat="1" ht="20.1" customHeight="1" spans="2:69">
      <c r="B209" s="57"/>
      <c r="D209" s="57"/>
      <c r="F209" s="57"/>
      <c r="H209" s="57"/>
      <c r="J209" s="57"/>
      <c r="L209" s="57"/>
      <c r="N209" s="57"/>
      <c r="P209" s="57"/>
      <c r="R209" s="57"/>
      <c r="Z209" s="57"/>
      <c r="AB209" s="57"/>
      <c r="AD209" s="57"/>
      <c r="AF209" s="57"/>
      <c r="AH209" s="57"/>
      <c r="BE209" s="11"/>
      <c r="BF209" s="11"/>
      <c r="BG209" s="11"/>
      <c r="BH209" s="11"/>
      <c r="BI209" s="11"/>
      <c r="BJ209" s="11"/>
      <c r="BK209" s="11"/>
      <c r="BL209" s="11"/>
      <c r="BM209" s="11"/>
      <c r="BN209" s="11"/>
      <c r="BO209" s="11"/>
      <c r="BP209" s="11"/>
      <c r="BQ209" s="11"/>
    </row>
    <row r="210" s="48" customFormat="1" ht="20.1" customHeight="1" spans="2:69">
      <c r="B210" s="57"/>
      <c r="D210" s="57"/>
      <c r="F210" s="57"/>
      <c r="H210" s="57"/>
      <c r="J210" s="57"/>
      <c r="L210" s="57"/>
      <c r="N210" s="57"/>
      <c r="P210" s="57"/>
      <c r="R210" s="57"/>
      <c r="Z210" s="57"/>
      <c r="AB210" s="57"/>
      <c r="AD210" s="57"/>
      <c r="AF210" s="57"/>
      <c r="AH210" s="57"/>
      <c r="BE210" s="11"/>
      <c r="BF210" s="11"/>
      <c r="BG210" s="11"/>
      <c r="BH210" s="11"/>
      <c r="BI210" s="11"/>
      <c r="BJ210" s="11"/>
      <c r="BK210" s="11"/>
      <c r="BL210" s="11"/>
      <c r="BM210" s="11"/>
      <c r="BN210" s="11"/>
      <c r="BO210" s="11"/>
      <c r="BP210" s="11"/>
      <c r="BQ210" s="11"/>
    </row>
    <row r="211" s="48" customFormat="1" ht="20.1" customHeight="1" spans="2:69">
      <c r="B211" s="57"/>
      <c r="D211" s="57"/>
      <c r="F211" s="57"/>
      <c r="H211" s="57"/>
      <c r="J211" s="57"/>
      <c r="L211" s="57"/>
      <c r="N211" s="57"/>
      <c r="P211" s="57"/>
      <c r="R211" s="57"/>
      <c r="Z211" s="57"/>
      <c r="AB211" s="57"/>
      <c r="AD211" s="57"/>
      <c r="AF211" s="57"/>
      <c r="AH211" s="57"/>
      <c r="BE211" s="11"/>
      <c r="BF211" s="11"/>
      <c r="BG211" s="11"/>
      <c r="BH211" s="11"/>
      <c r="BI211" s="11"/>
      <c r="BJ211" s="11"/>
      <c r="BK211" s="11"/>
      <c r="BL211" s="11"/>
      <c r="BM211" s="11"/>
      <c r="BN211" s="11"/>
      <c r="BO211" s="11"/>
      <c r="BP211" s="11"/>
      <c r="BQ211" s="11"/>
    </row>
    <row r="212" s="48" customFormat="1" ht="20.1" customHeight="1" spans="2:69">
      <c r="B212" s="57"/>
      <c r="D212" s="57"/>
      <c r="F212" s="57"/>
      <c r="H212" s="57"/>
      <c r="J212" s="57"/>
      <c r="L212" s="57"/>
      <c r="N212" s="57"/>
      <c r="P212" s="57"/>
      <c r="R212" s="57"/>
      <c r="Z212" s="57"/>
      <c r="AB212" s="57"/>
      <c r="AD212" s="57"/>
      <c r="AF212" s="57"/>
      <c r="AH212" s="57"/>
      <c r="BE212" s="11"/>
      <c r="BF212" s="11"/>
      <c r="BG212" s="11"/>
      <c r="BH212" s="11"/>
      <c r="BI212" s="11"/>
      <c r="BJ212" s="11"/>
      <c r="BK212" s="11"/>
      <c r="BL212" s="11"/>
      <c r="BM212" s="11"/>
      <c r="BN212" s="11"/>
      <c r="BO212" s="11"/>
      <c r="BP212" s="11"/>
      <c r="BQ212" s="11"/>
    </row>
    <row r="213" s="48" customFormat="1" ht="20.1" customHeight="1" spans="2:69">
      <c r="B213" s="57"/>
      <c r="D213" s="57"/>
      <c r="F213" s="57"/>
      <c r="H213" s="57"/>
      <c r="J213" s="57"/>
      <c r="L213" s="57"/>
      <c r="N213" s="57"/>
      <c r="P213" s="57"/>
      <c r="R213" s="57"/>
      <c r="Z213" s="57"/>
      <c r="AB213" s="57"/>
      <c r="AD213" s="57"/>
      <c r="AF213" s="57"/>
      <c r="AH213" s="57"/>
      <c r="BE213" s="11"/>
      <c r="BF213" s="11"/>
      <c r="BG213" s="11"/>
      <c r="BH213" s="11"/>
      <c r="BI213" s="11"/>
      <c r="BJ213" s="11"/>
      <c r="BK213" s="11"/>
      <c r="BL213" s="11"/>
      <c r="BM213" s="11"/>
      <c r="BN213" s="11"/>
      <c r="BO213" s="11"/>
      <c r="BP213" s="11"/>
      <c r="BQ213" s="11"/>
    </row>
    <row r="214" s="48" customFormat="1" ht="20.1" customHeight="1" spans="2:69">
      <c r="B214" s="57"/>
      <c r="D214" s="57"/>
      <c r="F214" s="57"/>
      <c r="H214" s="57"/>
      <c r="J214" s="57"/>
      <c r="L214" s="57"/>
      <c r="N214" s="57"/>
      <c r="P214" s="57"/>
      <c r="R214" s="57"/>
      <c r="Z214" s="57"/>
      <c r="AB214" s="57"/>
      <c r="AD214" s="57"/>
      <c r="AF214" s="57"/>
      <c r="AH214" s="57"/>
      <c r="BE214" s="11"/>
      <c r="BF214" s="11"/>
      <c r="BG214" s="11"/>
      <c r="BH214" s="11"/>
      <c r="BI214" s="11"/>
      <c r="BJ214" s="11"/>
      <c r="BK214" s="11"/>
      <c r="BL214" s="11"/>
      <c r="BM214" s="11"/>
      <c r="BN214" s="11"/>
      <c r="BO214" s="11"/>
      <c r="BP214" s="11"/>
      <c r="BQ214" s="11"/>
    </row>
    <row r="215" s="48" customFormat="1" ht="20.1" customHeight="1" spans="2:69">
      <c r="B215" s="57"/>
      <c r="D215" s="57"/>
      <c r="F215" s="57"/>
      <c r="H215" s="57"/>
      <c r="J215" s="57"/>
      <c r="L215" s="57"/>
      <c r="N215" s="57"/>
      <c r="P215" s="57"/>
      <c r="R215" s="57"/>
      <c r="Z215" s="57"/>
      <c r="AB215" s="57"/>
      <c r="AD215" s="57"/>
      <c r="AF215" s="57"/>
      <c r="AH215" s="57"/>
      <c r="BE215" s="11"/>
      <c r="BF215" s="11"/>
      <c r="BG215" s="11"/>
      <c r="BH215" s="11"/>
      <c r="BI215" s="11"/>
      <c r="BJ215" s="11"/>
      <c r="BK215" s="11"/>
      <c r="BL215" s="11"/>
      <c r="BM215" s="11"/>
      <c r="BN215" s="11"/>
      <c r="BO215" s="11"/>
      <c r="BP215" s="11"/>
      <c r="BQ215" s="11"/>
    </row>
    <row r="216" s="48" customFormat="1" ht="20.1" customHeight="1" spans="2:69">
      <c r="B216" s="57"/>
      <c r="D216" s="57"/>
      <c r="F216" s="57"/>
      <c r="H216" s="57"/>
      <c r="J216" s="57"/>
      <c r="L216" s="57"/>
      <c r="N216" s="57"/>
      <c r="P216" s="57"/>
      <c r="R216" s="57"/>
      <c r="Z216" s="57"/>
      <c r="AB216" s="57"/>
      <c r="AD216" s="57"/>
      <c r="AF216" s="57"/>
      <c r="AH216" s="57"/>
      <c r="BE216" s="11"/>
      <c r="BF216" s="11"/>
      <c r="BG216" s="11"/>
      <c r="BH216" s="11"/>
      <c r="BI216" s="11"/>
      <c r="BJ216" s="11"/>
      <c r="BK216" s="11"/>
      <c r="BL216" s="11"/>
      <c r="BM216" s="11"/>
      <c r="BN216" s="11"/>
      <c r="BO216" s="11"/>
      <c r="BP216" s="11"/>
      <c r="BQ216" s="11"/>
    </row>
    <row r="217" s="48" customFormat="1" ht="20.1" customHeight="1" spans="2:69">
      <c r="B217" s="57"/>
      <c r="D217" s="57"/>
      <c r="F217" s="57"/>
      <c r="H217" s="57"/>
      <c r="J217" s="57"/>
      <c r="L217" s="57"/>
      <c r="N217" s="57"/>
      <c r="P217" s="57"/>
      <c r="R217" s="57"/>
      <c r="Z217" s="57"/>
      <c r="AB217" s="57"/>
      <c r="AD217" s="57"/>
      <c r="AF217" s="57"/>
      <c r="AH217" s="57"/>
      <c r="BE217" s="11"/>
      <c r="BF217" s="11"/>
      <c r="BG217" s="11"/>
      <c r="BH217" s="11"/>
      <c r="BI217" s="11"/>
      <c r="BJ217" s="11"/>
      <c r="BK217" s="11"/>
      <c r="BL217" s="11"/>
      <c r="BM217" s="11"/>
      <c r="BN217" s="11"/>
      <c r="BO217" s="11"/>
      <c r="BP217" s="11"/>
      <c r="BQ217" s="11"/>
    </row>
    <row r="218" s="48" customFormat="1" ht="20.1" customHeight="1" spans="2:69">
      <c r="B218" s="57"/>
      <c r="D218" s="57"/>
      <c r="F218" s="57"/>
      <c r="H218" s="57"/>
      <c r="J218" s="57"/>
      <c r="L218" s="57"/>
      <c r="N218" s="57"/>
      <c r="P218" s="57"/>
      <c r="R218" s="57"/>
      <c r="Z218" s="57"/>
      <c r="AB218" s="57"/>
      <c r="AD218" s="57"/>
      <c r="AF218" s="57"/>
      <c r="AH218" s="57"/>
      <c r="BE218" s="11"/>
      <c r="BF218" s="11"/>
      <c r="BG218" s="11"/>
      <c r="BH218" s="11"/>
      <c r="BI218" s="11"/>
      <c r="BJ218" s="11"/>
      <c r="BK218" s="11"/>
      <c r="BL218" s="11"/>
      <c r="BM218" s="11"/>
      <c r="BN218" s="11"/>
      <c r="BO218" s="11"/>
      <c r="BP218" s="11"/>
      <c r="BQ218" s="11"/>
    </row>
    <row r="219" s="48" customFormat="1" ht="20.1" customHeight="1" spans="2:69">
      <c r="B219" s="57"/>
      <c r="D219" s="57"/>
      <c r="F219" s="57"/>
      <c r="H219" s="57"/>
      <c r="J219" s="57"/>
      <c r="L219" s="57"/>
      <c r="N219" s="57"/>
      <c r="P219" s="57"/>
      <c r="R219" s="57"/>
      <c r="Z219" s="57"/>
      <c r="AB219" s="57"/>
      <c r="AD219" s="57"/>
      <c r="AF219" s="57"/>
      <c r="AH219" s="57"/>
      <c r="BE219" s="11"/>
      <c r="BF219" s="11"/>
      <c r="BG219" s="11"/>
      <c r="BH219" s="11"/>
      <c r="BI219" s="11"/>
      <c r="BJ219" s="11"/>
      <c r="BK219" s="11"/>
      <c r="BL219" s="11"/>
      <c r="BM219" s="11"/>
      <c r="BN219" s="11"/>
      <c r="BO219" s="11"/>
      <c r="BP219" s="11"/>
      <c r="BQ219" s="11"/>
    </row>
    <row r="220" s="48" customFormat="1" ht="20.1" customHeight="1" spans="2:69">
      <c r="B220" s="57"/>
      <c r="D220" s="57"/>
      <c r="F220" s="57"/>
      <c r="H220" s="57"/>
      <c r="J220" s="57"/>
      <c r="L220" s="57"/>
      <c r="N220" s="57"/>
      <c r="P220" s="57"/>
      <c r="R220" s="57"/>
      <c r="Z220" s="57"/>
      <c r="AB220" s="57"/>
      <c r="AD220" s="57"/>
      <c r="AF220" s="57"/>
      <c r="AH220" s="57"/>
      <c r="BE220" s="11"/>
      <c r="BF220" s="11"/>
      <c r="BG220" s="11"/>
      <c r="BH220" s="11"/>
      <c r="BI220" s="11"/>
      <c r="BJ220" s="11"/>
      <c r="BK220" s="11"/>
      <c r="BL220" s="11"/>
      <c r="BM220" s="11"/>
      <c r="BN220" s="11"/>
      <c r="BO220" s="11"/>
      <c r="BP220" s="11"/>
      <c r="BQ220" s="11"/>
    </row>
    <row r="221" s="48" customFormat="1" ht="20.1" customHeight="1" spans="2:69">
      <c r="B221" s="57"/>
      <c r="D221" s="57"/>
      <c r="F221" s="57"/>
      <c r="H221" s="57"/>
      <c r="J221" s="57"/>
      <c r="L221" s="57"/>
      <c r="N221" s="57"/>
      <c r="P221" s="57"/>
      <c r="R221" s="57"/>
      <c r="Z221" s="57"/>
      <c r="AB221" s="57"/>
      <c r="AD221" s="57"/>
      <c r="AF221" s="57"/>
      <c r="AH221" s="57"/>
      <c r="BE221" s="11"/>
      <c r="BF221" s="11"/>
      <c r="BG221" s="11"/>
      <c r="BH221" s="11"/>
      <c r="BI221" s="11"/>
      <c r="BJ221" s="11"/>
      <c r="BK221" s="11"/>
      <c r="BL221" s="11"/>
      <c r="BM221" s="11"/>
      <c r="BN221" s="11"/>
      <c r="BO221" s="11"/>
      <c r="BP221" s="11"/>
      <c r="BQ221" s="11"/>
    </row>
    <row r="222" s="48" customFormat="1" ht="20.1" customHeight="1" spans="2:69">
      <c r="B222" s="57"/>
      <c r="D222" s="57"/>
      <c r="F222" s="57"/>
      <c r="H222" s="57"/>
      <c r="J222" s="57"/>
      <c r="L222" s="57"/>
      <c r="N222" s="57"/>
      <c r="P222" s="57"/>
      <c r="R222" s="57"/>
      <c r="Z222" s="57"/>
      <c r="AB222" s="57"/>
      <c r="AD222" s="57"/>
      <c r="AF222" s="57"/>
      <c r="AH222" s="57"/>
      <c r="BE222" s="11"/>
      <c r="BF222" s="11"/>
      <c r="BG222" s="11"/>
      <c r="BH222" s="11"/>
      <c r="BI222" s="11"/>
      <c r="BJ222" s="11"/>
      <c r="BK222" s="11"/>
      <c r="BL222" s="11"/>
      <c r="BM222" s="11"/>
      <c r="BN222" s="11"/>
      <c r="BO222" s="11"/>
      <c r="BP222" s="11"/>
      <c r="BQ222" s="11"/>
    </row>
    <row r="223" s="48" customFormat="1" ht="20.1" customHeight="1" spans="2:69">
      <c r="B223" s="57"/>
      <c r="D223" s="57"/>
      <c r="F223" s="57"/>
      <c r="H223" s="57"/>
      <c r="J223" s="57"/>
      <c r="L223" s="57"/>
      <c r="N223" s="57"/>
      <c r="P223" s="57"/>
      <c r="R223" s="57"/>
      <c r="Z223" s="57"/>
      <c r="AB223" s="57"/>
      <c r="AD223" s="57"/>
      <c r="AF223" s="57"/>
      <c r="AH223" s="57"/>
      <c r="BE223" s="11"/>
      <c r="BF223" s="11"/>
      <c r="BG223" s="11"/>
      <c r="BH223" s="11"/>
      <c r="BI223" s="11"/>
      <c r="BJ223" s="11"/>
      <c r="BK223" s="11"/>
      <c r="BL223" s="11"/>
      <c r="BM223" s="11"/>
      <c r="BN223" s="11"/>
      <c r="BO223" s="11"/>
      <c r="BP223" s="11"/>
      <c r="BQ223" s="11"/>
    </row>
    <row r="224" s="48" customFormat="1" ht="20.1" customHeight="1" spans="2:69">
      <c r="B224" s="57"/>
      <c r="D224" s="57"/>
      <c r="F224" s="57"/>
      <c r="H224" s="57"/>
      <c r="J224" s="57"/>
      <c r="L224" s="57"/>
      <c r="N224" s="57"/>
      <c r="P224" s="57"/>
      <c r="R224" s="57"/>
      <c r="Z224" s="57"/>
      <c r="AB224" s="57"/>
      <c r="AD224" s="57"/>
      <c r="AF224" s="57"/>
      <c r="AH224" s="57"/>
      <c r="BE224" s="11"/>
      <c r="BF224" s="11"/>
      <c r="BG224" s="11"/>
      <c r="BH224" s="11"/>
      <c r="BI224" s="11"/>
      <c r="BJ224" s="11"/>
      <c r="BK224" s="11"/>
      <c r="BL224" s="11"/>
      <c r="BM224" s="11"/>
      <c r="BN224" s="11"/>
      <c r="BO224" s="11"/>
      <c r="BP224" s="11"/>
      <c r="BQ224" s="11"/>
    </row>
    <row r="225" s="48" customFormat="1" ht="20.1" customHeight="1" spans="2:69">
      <c r="B225" s="57"/>
      <c r="D225" s="57"/>
      <c r="F225" s="57"/>
      <c r="H225" s="57"/>
      <c r="J225" s="57"/>
      <c r="L225" s="57"/>
      <c r="N225" s="57"/>
      <c r="P225" s="57"/>
      <c r="R225" s="57"/>
      <c r="Z225" s="57"/>
      <c r="AB225" s="57"/>
      <c r="AD225" s="57"/>
      <c r="AF225" s="57"/>
      <c r="AH225" s="57"/>
      <c r="BE225" s="11"/>
      <c r="BF225" s="11"/>
      <c r="BG225" s="11"/>
      <c r="BH225" s="11"/>
      <c r="BI225" s="11"/>
      <c r="BJ225" s="11"/>
      <c r="BK225" s="11"/>
      <c r="BL225" s="11"/>
      <c r="BM225" s="11"/>
      <c r="BN225" s="11"/>
      <c r="BO225" s="11"/>
      <c r="BP225" s="11"/>
      <c r="BQ225" s="11"/>
    </row>
    <row r="226" s="48" customFormat="1" ht="20.1" customHeight="1" spans="2:69">
      <c r="B226" s="57"/>
      <c r="D226" s="57"/>
      <c r="F226" s="57"/>
      <c r="H226" s="57"/>
      <c r="J226" s="57"/>
      <c r="L226" s="57"/>
      <c r="N226" s="57"/>
      <c r="P226" s="57"/>
      <c r="R226" s="57"/>
      <c r="Z226" s="57"/>
      <c r="AB226" s="57"/>
      <c r="AD226" s="57"/>
      <c r="AF226" s="57"/>
      <c r="AH226" s="57"/>
      <c r="BE226" s="11"/>
      <c r="BF226" s="11"/>
      <c r="BG226" s="11"/>
      <c r="BH226" s="11"/>
      <c r="BI226" s="11"/>
      <c r="BJ226" s="11"/>
      <c r="BK226" s="11"/>
      <c r="BL226" s="11"/>
      <c r="BM226" s="11"/>
      <c r="BN226" s="11"/>
      <c r="BO226" s="11"/>
      <c r="BP226" s="11"/>
      <c r="BQ226" s="11"/>
    </row>
    <row r="227" s="48" customFormat="1" ht="20.1" customHeight="1" spans="2:69">
      <c r="B227" s="57"/>
      <c r="D227" s="57"/>
      <c r="F227" s="57"/>
      <c r="H227" s="57"/>
      <c r="J227" s="57"/>
      <c r="L227" s="57"/>
      <c r="N227" s="57"/>
      <c r="P227" s="57"/>
      <c r="R227" s="57"/>
      <c r="Z227" s="57"/>
      <c r="AB227" s="57"/>
      <c r="AD227" s="57"/>
      <c r="AF227" s="57"/>
      <c r="AH227" s="57"/>
      <c r="BE227" s="11"/>
      <c r="BF227" s="11"/>
      <c r="BG227" s="11"/>
      <c r="BH227" s="11"/>
      <c r="BI227" s="11"/>
      <c r="BJ227" s="11"/>
      <c r="BK227" s="11"/>
      <c r="BL227" s="11"/>
      <c r="BM227" s="11"/>
      <c r="BN227" s="11"/>
      <c r="BO227" s="11"/>
      <c r="BP227" s="11"/>
      <c r="BQ227" s="11"/>
    </row>
    <row r="228" s="48" customFormat="1" ht="20.1" customHeight="1" spans="2:69">
      <c r="B228" s="57"/>
      <c r="D228" s="57"/>
      <c r="F228" s="57"/>
      <c r="H228" s="57"/>
      <c r="J228" s="57"/>
      <c r="L228" s="57"/>
      <c r="N228" s="57"/>
      <c r="P228" s="57"/>
      <c r="R228" s="57"/>
      <c r="Z228" s="57"/>
      <c r="AB228" s="57"/>
      <c r="AD228" s="57"/>
      <c r="AF228" s="57"/>
      <c r="AH228" s="57"/>
      <c r="BE228" s="11"/>
      <c r="BF228" s="11"/>
      <c r="BG228" s="11"/>
      <c r="BH228" s="11"/>
      <c r="BI228" s="11"/>
      <c r="BJ228" s="11"/>
      <c r="BK228" s="11"/>
      <c r="BL228" s="11"/>
      <c r="BM228" s="11"/>
      <c r="BN228" s="11"/>
      <c r="BO228" s="11"/>
      <c r="BP228" s="11"/>
      <c r="BQ228" s="11"/>
    </row>
    <row r="229" s="48" customFormat="1" ht="20.1" customHeight="1" spans="2:69">
      <c r="B229" s="57"/>
      <c r="D229" s="57"/>
      <c r="F229" s="57"/>
      <c r="H229" s="57"/>
      <c r="J229" s="57"/>
      <c r="L229" s="57"/>
      <c r="N229" s="57"/>
      <c r="P229" s="57"/>
      <c r="R229" s="57"/>
      <c r="Z229" s="57"/>
      <c r="AB229" s="57"/>
      <c r="AD229" s="57"/>
      <c r="AF229" s="57"/>
      <c r="AH229" s="57"/>
      <c r="BE229" s="11"/>
      <c r="BF229" s="11"/>
      <c r="BG229" s="11"/>
      <c r="BH229" s="11"/>
      <c r="BI229" s="11"/>
      <c r="BJ229" s="11"/>
      <c r="BK229" s="11"/>
      <c r="BL229" s="11"/>
      <c r="BM229" s="11"/>
      <c r="BN229" s="11"/>
      <c r="BO229" s="11"/>
      <c r="BP229" s="11"/>
      <c r="BQ229" s="11"/>
    </row>
    <row r="230" s="48" customFormat="1" ht="20.1" customHeight="1" spans="2:69">
      <c r="B230" s="57"/>
      <c r="D230" s="57"/>
      <c r="F230" s="57"/>
      <c r="H230" s="57"/>
      <c r="J230" s="57"/>
      <c r="L230" s="57"/>
      <c r="N230" s="57"/>
      <c r="P230" s="57"/>
      <c r="R230" s="57"/>
      <c r="Z230" s="57"/>
      <c r="AB230" s="57"/>
      <c r="AD230" s="57"/>
      <c r="AF230" s="57"/>
      <c r="AH230" s="57"/>
      <c r="BE230" s="11"/>
      <c r="BF230" s="11"/>
      <c r="BG230" s="11"/>
      <c r="BH230" s="11"/>
      <c r="BI230" s="11"/>
      <c r="BJ230" s="11"/>
      <c r="BK230" s="11"/>
      <c r="BL230" s="11"/>
      <c r="BM230" s="11"/>
      <c r="BN230" s="11"/>
      <c r="BO230" s="11"/>
      <c r="BP230" s="11"/>
      <c r="BQ230" s="11"/>
    </row>
    <row r="231" s="48" customFormat="1" ht="20.1" customHeight="1" spans="2:69">
      <c r="B231" s="57"/>
      <c r="D231" s="57"/>
      <c r="F231" s="57"/>
      <c r="H231" s="57"/>
      <c r="J231" s="57"/>
      <c r="L231" s="57"/>
      <c r="N231" s="57"/>
      <c r="P231" s="57"/>
      <c r="R231" s="57"/>
      <c r="Z231" s="57"/>
      <c r="AB231" s="57"/>
      <c r="AD231" s="57"/>
      <c r="AF231" s="57"/>
      <c r="AH231" s="57"/>
      <c r="BE231" s="11"/>
      <c r="BF231" s="11"/>
      <c r="BG231" s="11"/>
      <c r="BH231" s="11"/>
      <c r="BI231" s="11"/>
      <c r="BJ231" s="11"/>
      <c r="BK231" s="11"/>
      <c r="BL231" s="11"/>
      <c r="BM231" s="11"/>
      <c r="BN231" s="11"/>
      <c r="BO231" s="11"/>
      <c r="BP231" s="11"/>
      <c r="BQ231" s="11"/>
    </row>
    <row r="232" s="48" customFormat="1" ht="20.1" customHeight="1" spans="2:69">
      <c r="B232" s="57"/>
      <c r="D232" s="57"/>
      <c r="F232" s="57"/>
      <c r="H232" s="57"/>
      <c r="J232" s="57"/>
      <c r="L232" s="57"/>
      <c r="N232" s="57"/>
      <c r="P232" s="57"/>
      <c r="R232" s="57"/>
      <c r="Z232" s="57"/>
      <c r="AB232" s="57"/>
      <c r="AD232" s="57"/>
      <c r="AF232" s="57"/>
      <c r="AH232" s="57"/>
      <c r="BE232" s="11"/>
      <c r="BF232" s="11"/>
      <c r="BG232" s="11"/>
      <c r="BH232" s="11"/>
      <c r="BI232" s="11"/>
      <c r="BJ232" s="11"/>
      <c r="BK232" s="11"/>
      <c r="BL232" s="11"/>
      <c r="BM232" s="11"/>
      <c r="BN232" s="11"/>
      <c r="BO232" s="11"/>
      <c r="BP232" s="11"/>
      <c r="BQ232" s="11"/>
    </row>
    <row r="233" s="48" customFormat="1" ht="20.1" customHeight="1" spans="2:69">
      <c r="B233" s="57"/>
      <c r="D233" s="57"/>
      <c r="F233" s="57"/>
      <c r="H233" s="57"/>
      <c r="J233" s="57"/>
      <c r="L233" s="57"/>
      <c r="N233" s="57"/>
      <c r="P233" s="57"/>
      <c r="R233" s="57"/>
      <c r="Z233" s="57"/>
      <c r="AB233" s="57"/>
      <c r="AD233" s="57"/>
      <c r="AF233" s="57"/>
      <c r="AH233" s="57"/>
      <c r="BE233" s="11"/>
      <c r="BF233" s="11"/>
      <c r="BG233" s="11"/>
      <c r="BH233" s="11"/>
      <c r="BI233" s="11"/>
      <c r="BJ233" s="11"/>
      <c r="BK233" s="11"/>
      <c r="BL233" s="11"/>
      <c r="BM233" s="11"/>
      <c r="BN233" s="11"/>
      <c r="BO233" s="11"/>
      <c r="BP233" s="11"/>
      <c r="BQ233" s="11"/>
    </row>
    <row r="234" s="48" customFormat="1" ht="20.1" customHeight="1" spans="2:69">
      <c r="B234" s="57"/>
      <c r="D234" s="57"/>
      <c r="F234" s="57"/>
      <c r="H234" s="57"/>
      <c r="J234" s="57"/>
      <c r="L234" s="57"/>
      <c r="N234" s="57"/>
      <c r="P234" s="57"/>
      <c r="R234" s="57"/>
      <c r="Z234" s="57"/>
      <c r="AB234" s="57"/>
      <c r="AD234" s="57"/>
      <c r="AF234" s="57"/>
      <c r="AH234" s="57"/>
      <c r="BE234" s="11"/>
      <c r="BF234" s="11"/>
      <c r="BG234" s="11"/>
      <c r="BH234" s="11"/>
      <c r="BI234" s="11"/>
      <c r="BJ234" s="11"/>
      <c r="BK234" s="11"/>
      <c r="BL234" s="11"/>
      <c r="BM234" s="11"/>
      <c r="BN234" s="11"/>
      <c r="BO234" s="11"/>
      <c r="BP234" s="11"/>
      <c r="BQ234" s="11"/>
    </row>
    <row r="235" s="48" customFormat="1" ht="20.1" customHeight="1" spans="2:69">
      <c r="B235" s="57"/>
      <c r="D235" s="57"/>
      <c r="F235" s="57"/>
      <c r="H235" s="57"/>
      <c r="J235" s="57"/>
      <c r="L235" s="57"/>
      <c r="N235" s="57"/>
      <c r="P235" s="57"/>
      <c r="R235" s="57"/>
      <c r="Z235" s="57"/>
      <c r="AB235" s="57"/>
      <c r="AD235" s="57"/>
      <c r="AF235" s="57"/>
      <c r="AH235" s="57"/>
      <c r="BE235" s="11"/>
      <c r="BF235" s="11"/>
      <c r="BG235" s="11"/>
      <c r="BH235" s="11"/>
      <c r="BI235" s="11"/>
      <c r="BJ235" s="11"/>
      <c r="BK235" s="11"/>
      <c r="BL235" s="11"/>
      <c r="BM235" s="11"/>
      <c r="BN235" s="11"/>
      <c r="BO235" s="11"/>
      <c r="BP235" s="11"/>
      <c r="BQ235" s="11"/>
    </row>
    <row r="236" s="48" customFormat="1" ht="20.1" customHeight="1" spans="2:69">
      <c r="B236" s="57"/>
      <c r="D236" s="57"/>
      <c r="F236" s="57"/>
      <c r="H236" s="57"/>
      <c r="J236" s="57"/>
      <c r="L236" s="57"/>
      <c r="N236" s="57"/>
      <c r="P236" s="57"/>
      <c r="R236" s="57"/>
      <c r="Z236" s="57"/>
      <c r="AB236" s="57"/>
      <c r="AD236" s="57"/>
      <c r="AF236" s="57"/>
      <c r="AH236" s="57"/>
      <c r="BE236" s="11"/>
      <c r="BF236" s="11"/>
      <c r="BG236" s="11"/>
      <c r="BH236" s="11"/>
      <c r="BI236" s="11"/>
      <c r="BJ236" s="11"/>
      <c r="BK236" s="11"/>
      <c r="BL236" s="11"/>
      <c r="BM236" s="11"/>
      <c r="BN236" s="11"/>
      <c r="BO236" s="11"/>
      <c r="BP236" s="11"/>
      <c r="BQ236" s="11"/>
    </row>
    <row r="237" s="48" customFormat="1" ht="20.1" customHeight="1" spans="2:69">
      <c r="B237" s="57"/>
      <c r="D237" s="57"/>
      <c r="F237" s="57"/>
      <c r="H237" s="57"/>
      <c r="J237" s="57"/>
      <c r="L237" s="57"/>
      <c r="N237" s="57"/>
      <c r="P237" s="57"/>
      <c r="R237" s="57"/>
      <c r="Z237" s="57"/>
      <c r="AB237" s="57"/>
      <c r="AD237" s="57"/>
      <c r="AF237" s="57"/>
      <c r="AH237" s="57"/>
      <c r="BE237" s="11"/>
      <c r="BF237" s="11"/>
      <c r="BG237" s="11"/>
      <c r="BH237" s="11"/>
      <c r="BI237" s="11"/>
      <c r="BJ237" s="11"/>
      <c r="BK237" s="11"/>
      <c r="BL237" s="11"/>
      <c r="BM237" s="11"/>
      <c r="BN237" s="11"/>
      <c r="BO237" s="11"/>
      <c r="BP237" s="11"/>
      <c r="BQ237" s="11"/>
    </row>
    <row r="238" s="48" customFormat="1" ht="20.1" customHeight="1" spans="2:69">
      <c r="B238" s="57"/>
      <c r="D238" s="57"/>
      <c r="F238" s="57"/>
      <c r="H238" s="57"/>
      <c r="J238" s="57"/>
      <c r="L238" s="57"/>
      <c r="N238" s="57"/>
      <c r="P238" s="57"/>
      <c r="R238" s="57"/>
      <c r="Z238" s="57"/>
      <c r="AB238" s="57"/>
      <c r="AD238" s="57"/>
      <c r="AF238" s="57"/>
      <c r="AH238" s="57"/>
      <c r="BE238" s="11"/>
      <c r="BF238" s="11"/>
      <c r="BG238" s="11"/>
      <c r="BH238" s="11"/>
      <c r="BI238" s="11"/>
      <c r="BJ238" s="11"/>
      <c r="BK238" s="11"/>
      <c r="BL238" s="11"/>
      <c r="BM238" s="11"/>
      <c r="BN238" s="11"/>
      <c r="BO238" s="11"/>
      <c r="BP238" s="11"/>
      <c r="BQ238" s="11"/>
    </row>
    <row r="239" s="48" customFormat="1" ht="20.1" customHeight="1" spans="2:69">
      <c r="B239" s="57"/>
      <c r="D239" s="57"/>
      <c r="F239" s="57"/>
      <c r="H239" s="57"/>
      <c r="J239" s="57"/>
      <c r="L239" s="57"/>
      <c r="N239" s="57"/>
      <c r="P239" s="57"/>
      <c r="R239" s="57"/>
      <c r="Z239" s="57"/>
      <c r="AB239" s="57"/>
      <c r="AD239" s="57"/>
      <c r="AF239" s="57"/>
      <c r="AH239" s="57"/>
      <c r="BE239" s="11"/>
      <c r="BF239" s="11"/>
      <c r="BG239" s="11"/>
      <c r="BH239" s="11"/>
      <c r="BI239" s="11"/>
      <c r="BJ239" s="11"/>
      <c r="BK239" s="11"/>
      <c r="BL239" s="11"/>
      <c r="BM239" s="11"/>
      <c r="BN239" s="11"/>
      <c r="BO239" s="11"/>
      <c r="BP239" s="11"/>
      <c r="BQ239" s="11"/>
    </row>
    <row r="240" s="48" customFormat="1" ht="20.1" customHeight="1" spans="2:69">
      <c r="B240" s="57"/>
      <c r="D240" s="57"/>
      <c r="F240" s="57"/>
      <c r="H240" s="57"/>
      <c r="J240" s="57"/>
      <c r="L240" s="57"/>
      <c r="N240" s="57"/>
      <c r="P240" s="57"/>
      <c r="R240" s="57"/>
      <c r="Z240" s="57"/>
      <c r="AB240" s="57"/>
      <c r="AD240" s="57"/>
      <c r="AF240" s="57"/>
      <c r="AH240" s="57"/>
      <c r="BE240" s="11"/>
      <c r="BF240" s="11"/>
      <c r="BG240" s="11"/>
      <c r="BH240" s="11"/>
      <c r="BI240" s="11"/>
      <c r="BJ240" s="11"/>
      <c r="BK240" s="11"/>
      <c r="BL240" s="11"/>
      <c r="BM240" s="11"/>
      <c r="BN240" s="11"/>
      <c r="BO240" s="11"/>
      <c r="BP240" s="11"/>
      <c r="BQ240" s="11"/>
    </row>
    <row r="241" s="48" customFormat="1" ht="20.1" customHeight="1" spans="2:69">
      <c r="B241" s="57"/>
      <c r="D241" s="57"/>
      <c r="F241" s="57"/>
      <c r="H241" s="57"/>
      <c r="J241" s="57"/>
      <c r="L241" s="57"/>
      <c r="N241" s="57"/>
      <c r="P241" s="57"/>
      <c r="R241" s="57"/>
      <c r="Z241" s="57"/>
      <c r="AB241" s="57"/>
      <c r="AD241" s="57"/>
      <c r="AF241" s="57"/>
      <c r="AH241" s="57"/>
      <c r="BE241" s="11"/>
      <c r="BF241" s="11"/>
      <c r="BG241" s="11"/>
      <c r="BH241" s="11"/>
      <c r="BI241" s="11"/>
      <c r="BJ241" s="11"/>
      <c r="BK241" s="11"/>
      <c r="BL241" s="11"/>
      <c r="BM241" s="11"/>
      <c r="BN241" s="11"/>
      <c r="BO241" s="11"/>
      <c r="BP241" s="11"/>
      <c r="BQ241" s="11"/>
    </row>
    <row r="242" s="48" customFormat="1" ht="20.1" customHeight="1" spans="2:69">
      <c r="B242" s="57"/>
      <c r="D242" s="57"/>
      <c r="F242" s="57"/>
      <c r="H242" s="57"/>
      <c r="J242" s="57"/>
      <c r="L242" s="57"/>
      <c r="N242" s="57"/>
      <c r="P242" s="57"/>
      <c r="R242" s="57"/>
      <c r="Z242" s="57"/>
      <c r="AB242" s="57"/>
      <c r="AD242" s="57"/>
      <c r="AF242" s="57"/>
      <c r="AH242" s="57"/>
      <c r="BE242" s="11"/>
      <c r="BF242" s="11"/>
      <c r="BG242" s="11"/>
      <c r="BH242" s="11"/>
      <c r="BI242" s="11"/>
      <c r="BJ242" s="11"/>
      <c r="BK242" s="11"/>
      <c r="BL242" s="11"/>
      <c r="BM242" s="11"/>
      <c r="BN242" s="11"/>
      <c r="BO242" s="11"/>
      <c r="BP242" s="11"/>
      <c r="BQ242" s="11"/>
    </row>
    <row r="243" s="48" customFormat="1" ht="20.1" customHeight="1" spans="2:69">
      <c r="B243" s="57"/>
      <c r="D243" s="57"/>
      <c r="F243" s="57"/>
      <c r="H243" s="57"/>
      <c r="J243" s="57"/>
      <c r="L243" s="57"/>
      <c r="N243" s="57"/>
      <c r="P243" s="57"/>
      <c r="R243" s="57"/>
      <c r="Z243" s="57"/>
      <c r="AB243" s="57"/>
      <c r="AD243" s="57"/>
      <c r="AF243" s="57"/>
      <c r="AH243" s="57"/>
      <c r="BE243" s="11"/>
      <c r="BF243" s="11"/>
      <c r="BG243" s="11"/>
      <c r="BH243" s="11"/>
      <c r="BI243" s="11"/>
      <c r="BJ243" s="11"/>
      <c r="BK243" s="11"/>
      <c r="BL243" s="11"/>
      <c r="BM243" s="11"/>
      <c r="BN243" s="11"/>
      <c r="BO243" s="11"/>
      <c r="BP243" s="11"/>
      <c r="BQ243" s="11"/>
    </row>
    <row r="244" s="48" customFormat="1" ht="20.1" customHeight="1" spans="2:69">
      <c r="B244" s="57"/>
      <c r="D244" s="57"/>
      <c r="F244" s="57"/>
      <c r="H244" s="57"/>
      <c r="J244" s="57"/>
      <c r="L244" s="57"/>
      <c r="N244" s="57"/>
      <c r="P244" s="57"/>
      <c r="R244" s="57"/>
      <c r="Z244" s="57"/>
      <c r="AB244" s="57"/>
      <c r="AD244" s="57"/>
      <c r="AF244" s="57"/>
      <c r="AH244" s="57"/>
      <c r="BE244" s="11"/>
      <c r="BF244" s="11"/>
      <c r="BG244" s="11"/>
      <c r="BH244" s="11"/>
      <c r="BI244" s="11"/>
      <c r="BJ244" s="11"/>
      <c r="BK244" s="11"/>
      <c r="BL244" s="11"/>
      <c r="BM244" s="11"/>
      <c r="BN244" s="11"/>
      <c r="BO244" s="11"/>
      <c r="BP244" s="11"/>
      <c r="BQ244" s="11"/>
    </row>
    <row r="245" s="48" customFormat="1" ht="20.1" customHeight="1" spans="2:69">
      <c r="B245" s="57"/>
      <c r="D245" s="57"/>
      <c r="F245" s="57"/>
      <c r="H245" s="57"/>
      <c r="J245" s="57"/>
      <c r="L245" s="57"/>
      <c r="N245" s="57"/>
      <c r="P245" s="57"/>
      <c r="R245" s="57"/>
      <c r="Z245" s="57"/>
      <c r="AB245" s="57"/>
      <c r="AD245" s="57"/>
      <c r="AF245" s="57"/>
      <c r="AH245" s="57"/>
      <c r="BE245" s="11"/>
      <c r="BF245" s="11"/>
      <c r="BG245" s="11"/>
      <c r="BH245" s="11"/>
      <c r="BI245" s="11"/>
      <c r="BJ245" s="11"/>
      <c r="BK245" s="11"/>
      <c r="BL245" s="11"/>
      <c r="BM245" s="11"/>
      <c r="BN245" s="11"/>
      <c r="BO245" s="11"/>
      <c r="BP245" s="11"/>
      <c r="BQ245" s="11"/>
    </row>
    <row r="246" s="48" customFormat="1" ht="20.1" customHeight="1" spans="2:69">
      <c r="B246" s="57"/>
      <c r="D246" s="57"/>
      <c r="F246" s="57"/>
      <c r="H246" s="57"/>
      <c r="J246" s="57"/>
      <c r="L246" s="57"/>
      <c r="N246" s="57"/>
      <c r="P246" s="57"/>
      <c r="R246" s="57"/>
      <c r="Z246" s="57"/>
      <c r="AB246" s="57"/>
      <c r="AD246" s="57"/>
      <c r="AF246" s="57"/>
      <c r="AH246" s="57"/>
      <c r="BE246" s="11"/>
      <c r="BF246" s="11"/>
      <c r="BG246" s="11"/>
      <c r="BH246" s="11"/>
      <c r="BI246" s="11"/>
      <c r="BJ246" s="11"/>
      <c r="BK246" s="11"/>
      <c r="BL246" s="11"/>
      <c r="BM246" s="11"/>
      <c r="BN246" s="11"/>
      <c r="BO246" s="11"/>
      <c r="BP246" s="11"/>
      <c r="BQ246" s="11"/>
    </row>
    <row r="247" s="48" customFormat="1" ht="20.1" customHeight="1" spans="2:69">
      <c r="B247" s="57"/>
      <c r="D247" s="57"/>
      <c r="F247" s="57"/>
      <c r="H247" s="57"/>
      <c r="J247" s="57"/>
      <c r="L247" s="57"/>
      <c r="N247" s="57"/>
      <c r="P247" s="57"/>
      <c r="R247" s="57"/>
      <c r="Z247" s="57"/>
      <c r="AB247" s="57"/>
      <c r="AD247" s="57"/>
      <c r="AF247" s="57"/>
      <c r="AH247" s="57"/>
      <c r="BE247" s="11"/>
      <c r="BF247" s="11"/>
      <c r="BG247" s="11"/>
      <c r="BH247" s="11"/>
      <c r="BI247" s="11"/>
      <c r="BJ247" s="11"/>
      <c r="BK247" s="11"/>
      <c r="BL247" s="11"/>
      <c r="BM247" s="11"/>
      <c r="BN247" s="11"/>
      <c r="BO247" s="11"/>
      <c r="BP247" s="11"/>
      <c r="BQ247" s="11"/>
    </row>
    <row r="248" s="48" customFormat="1" ht="20.1" customHeight="1" spans="2:69">
      <c r="B248" s="57"/>
      <c r="D248" s="57"/>
      <c r="F248" s="57"/>
      <c r="H248" s="57"/>
      <c r="J248" s="57"/>
      <c r="L248" s="57"/>
      <c r="N248" s="57"/>
      <c r="P248" s="57"/>
      <c r="R248" s="57"/>
      <c r="Z248" s="57"/>
      <c r="AB248" s="57"/>
      <c r="AD248" s="57"/>
      <c r="AF248" s="57"/>
      <c r="AH248" s="57"/>
      <c r="BE248" s="11"/>
      <c r="BF248" s="11"/>
      <c r="BG248" s="11"/>
      <c r="BH248" s="11"/>
      <c r="BI248" s="11"/>
      <c r="BJ248" s="11"/>
      <c r="BK248" s="11"/>
      <c r="BL248" s="11"/>
      <c r="BM248" s="11"/>
      <c r="BN248" s="11"/>
      <c r="BO248" s="11"/>
      <c r="BP248" s="11"/>
      <c r="BQ248" s="11"/>
    </row>
    <row r="249" s="48" customFormat="1" ht="20.1" customHeight="1" spans="2:69">
      <c r="B249" s="57"/>
      <c r="D249" s="57"/>
      <c r="F249" s="57"/>
      <c r="H249" s="57"/>
      <c r="J249" s="57"/>
      <c r="L249" s="57"/>
      <c r="N249" s="57"/>
      <c r="P249" s="57"/>
      <c r="R249" s="57"/>
      <c r="Z249" s="57"/>
      <c r="AB249" s="57"/>
      <c r="AD249" s="57"/>
      <c r="AF249" s="57"/>
      <c r="AH249" s="57"/>
      <c r="BE249" s="11"/>
      <c r="BF249" s="11"/>
      <c r="BG249" s="11"/>
      <c r="BH249" s="11"/>
      <c r="BI249" s="11"/>
      <c r="BJ249" s="11"/>
      <c r="BK249" s="11"/>
      <c r="BL249" s="11"/>
      <c r="BM249" s="11"/>
      <c r="BN249" s="11"/>
      <c r="BO249" s="11"/>
      <c r="BP249" s="11"/>
      <c r="BQ249" s="11"/>
    </row>
    <row r="250" s="48" customFormat="1" ht="20.1" customHeight="1" spans="2:69">
      <c r="B250" s="57"/>
      <c r="D250" s="57"/>
      <c r="F250" s="57"/>
      <c r="H250" s="57"/>
      <c r="J250" s="57"/>
      <c r="L250" s="57"/>
      <c r="N250" s="57"/>
      <c r="P250" s="57"/>
      <c r="R250" s="57"/>
      <c r="Z250" s="57"/>
      <c r="AB250" s="57"/>
      <c r="AD250" s="57"/>
      <c r="AF250" s="57"/>
      <c r="AH250" s="57"/>
      <c r="BE250" s="11"/>
      <c r="BF250" s="11"/>
      <c r="BG250" s="11"/>
      <c r="BH250" s="11"/>
      <c r="BI250" s="11"/>
      <c r="BJ250" s="11"/>
      <c r="BK250" s="11"/>
      <c r="BL250" s="11"/>
      <c r="BM250" s="11"/>
      <c r="BN250" s="11"/>
      <c r="BO250" s="11"/>
      <c r="BP250" s="11"/>
      <c r="BQ250" s="11"/>
    </row>
    <row r="251" s="48" customFormat="1" ht="20.1" customHeight="1" spans="2:69">
      <c r="B251" s="57"/>
      <c r="D251" s="57"/>
      <c r="F251" s="57"/>
      <c r="H251" s="57"/>
      <c r="J251" s="57"/>
      <c r="L251" s="57"/>
      <c r="N251" s="57"/>
      <c r="P251" s="57"/>
      <c r="R251" s="57"/>
      <c r="Z251" s="57"/>
      <c r="AB251" s="57"/>
      <c r="AD251" s="57"/>
      <c r="AF251" s="57"/>
      <c r="AH251" s="57"/>
      <c r="BE251" s="11"/>
      <c r="BF251" s="11"/>
      <c r="BG251" s="11"/>
      <c r="BH251" s="11"/>
      <c r="BI251" s="11"/>
      <c r="BJ251" s="11"/>
      <c r="BK251" s="11"/>
      <c r="BL251" s="11"/>
      <c r="BM251" s="11"/>
      <c r="BN251" s="11"/>
      <c r="BO251" s="11"/>
      <c r="BP251" s="11"/>
      <c r="BQ251" s="11"/>
    </row>
    <row r="252" s="48" customFormat="1" ht="20.1" customHeight="1" spans="2:69">
      <c r="B252" s="57"/>
      <c r="D252" s="57"/>
      <c r="F252" s="57"/>
      <c r="H252" s="57"/>
      <c r="J252" s="57"/>
      <c r="L252" s="57"/>
      <c r="N252" s="57"/>
      <c r="P252" s="57"/>
      <c r="R252" s="57"/>
      <c r="Z252" s="57"/>
      <c r="AB252" s="57"/>
      <c r="AD252" s="57"/>
      <c r="AF252" s="57"/>
      <c r="AH252" s="57"/>
      <c r="BE252" s="11"/>
      <c r="BF252" s="11"/>
      <c r="BG252" s="11"/>
      <c r="BH252" s="11"/>
      <c r="BI252" s="11"/>
      <c r="BJ252" s="11"/>
      <c r="BK252" s="11"/>
      <c r="BL252" s="11"/>
      <c r="BM252" s="11"/>
      <c r="BN252" s="11"/>
      <c r="BO252" s="11"/>
      <c r="BP252" s="11"/>
      <c r="BQ252" s="11"/>
    </row>
    <row r="253" s="48" customFormat="1" ht="20.1" customHeight="1" spans="2:69">
      <c r="B253" s="57"/>
      <c r="D253" s="57"/>
      <c r="F253" s="57"/>
      <c r="H253" s="57"/>
      <c r="J253" s="57"/>
      <c r="L253" s="57"/>
      <c r="N253" s="57"/>
      <c r="P253" s="57"/>
      <c r="R253" s="57"/>
      <c r="Z253" s="57"/>
      <c r="AB253" s="57"/>
      <c r="AD253" s="57"/>
      <c r="AF253" s="57"/>
      <c r="AH253" s="57"/>
      <c r="BE253" s="11"/>
      <c r="BF253" s="11"/>
      <c r="BG253" s="11"/>
      <c r="BH253" s="11"/>
      <c r="BI253" s="11"/>
      <c r="BJ253" s="11"/>
      <c r="BK253" s="11"/>
      <c r="BL253" s="11"/>
      <c r="BM253" s="11"/>
      <c r="BN253" s="11"/>
      <c r="BO253" s="11"/>
      <c r="BP253" s="11"/>
      <c r="BQ253" s="11"/>
    </row>
    <row r="254" s="48" customFormat="1" ht="20.1" customHeight="1" spans="2:69">
      <c r="B254" s="57"/>
      <c r="D254" s="57"/>
      <c r="F254" s="57"/>
      <c r="H254" s="57"/>
      <c r="J254" s="57"/>
      <c r="L254" s="57"/>
      <c r="N254" s="57"/>
      <c r="P254" s="57"/>
      <c r="R254" s="57"/>
      <c r="Z254" s="57"/>
      <c r="AB254" s="57"/>
      <c r="AD254" s="57"/>
      <c r="AF254" s="57"/>
      <c r="AH254" s="57"/>
      <c r="BE254" s="11"/>
      <c r="BF254" s="11"/>
      <c r="BG254" s="11"/>
      <c r="BH254" s="11"/>
      <c r="BI254" s="11"/>
      <c r="BJ254" s="11"/>
      <c r="BK254" s="11"/>
      <c r="BL254" s="11"/>
      <c r="BM254" s="11"/>
      <c r="BN254" s="11"/>
      <c r="BO254" s="11"/>
      <c r="BP254" s="11"/>
      <c r="BQ254" s="11"/>
    </row>
    <row r="255" s="48" customFormat="1" ht="20.1" customHeight="1" spans="2:69">
      <c r="B255" s="57"/>
      <c r="D255" s="57"/>
      <c r="F255" s="57"/>
      <c r="H255" s="57"/>
      <c r="J255" s="57"/>
      <c r="L255" s="57"/>
      <c r="N255" s="57"/>
      <c r="P255" s="57"/>
      <c r="R255" s="57"/>
      <c r="Z255" s="57"/>
      <c r="AB255" s="57"/>
      <c r="AD255" s="57"/>
      <c r="AF255" s="57"/>
      <c r="AH255" s="57"/>
      <c r="BE255" s="11"/>
      <c r="BF255" s="11"/>
      <c r="BG255" s="11"/>
      <c r="BH255" s="11"/>
      <c r="BI255" s="11"/>
      <c r="BJ255" s="11"/>
      <c r="BK255" s="11"/>
      <c r="BL255" s="11"/>
      <c r="BM255" s="11"/>
      <c r="BN255" s="11"/>
      <c r="BO255" s="11"/>
      <c r="BP255" s="11"/>
      <c r="BQ255" s="11"/>
    </row>
    <row r="256" s="48" customFormat="1" ht="20.1" customHeight="1" spans="2:69">
      <c r="B256" s="57"/>
      <c r="D256" s="57"/>
      <c r="F256" s="57"/>
      <c r="H256" s="57"/>
      <c r="J256" s="57"/>
      <c r="L256" s="57"/>
      <c r="N256" s="57"/>
      <c r="P256" s="57"/>
      <c r="R256" s="57"/>
      <c r="Z256" s="57"/>
      <c r="AB256" s="57"/>
      <c r="AD256" s="57"/>
      <c r="AF256" s="57"/>
      <c r="AH256" s="57"/>
      <c r="BE256" s="11"/>
      <c r="BF256" s="11"/>
      <c r="BG256" s="11"/>
      <c r="BH256" s="11"/>
      <c r="BI256" s="11"/>
      <c r="BJ256" s="11"/>
      <c r="BK256" s="11"/>
      <c r="BL256" s="11"/>
      <c r="BM256" s="11"/>
      <c r="BN256" s="11"/>
      <c r="BO256" s="11"/>
      <c r="BP256" s="11"/>
      <c r="BQ256" s="11"/>
    </row>
    <row r="257" s="48" customFormat="1" ht="20.1" customHeight="1" spans="2:69">
      <c r="B257" s="57"/>
      <c r="D257" s="57"/>
      <c r="F257" s="57"/>
      <c r="H257" s="57"/>
      <c r="J257" s="57"/>
      <c r="L257" s="57"/>
      <c r="N257" s="57"/>
      <c r="P257" s="57"/>
      <c r="R257" s="57"/>
      <c r="Z257" s="57"/>
      <c r="AB257" s="57"/>
      <c r="AD257" s="57"/>
      <c r="AF257" s="57"/>
      <c r="AH257" s="57"/>
      <c r="BE257" s="11"/>
      <c r="BF257" s="11"/>
      <c r="BG257" s="11"/>
      <c r="BH257" s="11"/>
      <c r="BI257" s="11"/>
      <c r="BJ257" s="11"/>
      <c r="BK257" s="11"/>
      <c r="BL257" s="11"/>
      <c r="BM257" s="11"/>
      <c r="BN257" s="11"/>
      <c r="BO257" s="11"/>
      <c r="BP257" s="11"/>
      <c r="BQ257" s="11"/>
    </row>
    <row r="258" s="48" customFormat="1" ht="20.1" customHeight="1" spans="2:69">
      <c r="B258" s="57"/>
      <c r="D258" s="57"/>
      <c r="F258" s="57"/>
      <c r="H258" s="57"/>
      <c r="J258" s="57"/>
      <c r="L258" s="57"/>
      <c r="N258" s="57"/>
      <c r="P258" s="57"/>
      <c r="R258" s="57"/>
      <c r="Z258" s="57"/>
      <c r="AB258" s="57"/>
      <c r="AD258" s="57"/>
      <c r="AF258" s="57"/>
      <c r="AH258" s="57"/>
      <c r="BE258" s="11"/>
      <c r="BF258" s="11"/>
      <c r="BG258" s="11"/>
      <c r="BH258" s="11"/>
      <c r="BI258" s="11"/>
      <c r="BJ258" s="11"/>
      <c r="BK258" s="11"/>
      <c r="BL258" s="11"/>
      <c r="BM258" s="11"/>
      <c r="BN258" s="11"/>
      <c r="BO258" s="11"/>
      <c r="BP258" s="11"/>
      <c r="BQ258" s="11"/>
    </row>
    <row r="259" s="48" customFormat="1" ht="20.1" customHeight="1" spans="2:69">
      <c r="B259" s="57"/>
      <c r="D259" s="57"/>
      <c r="F259" s="57"/>
      <c r="H259" s="57"/>
      <c r="J259" s="57"/>
      <c r="L259" s="57"/>
      <c r="N259" s="57"/>
      <c r="P259" s="57"/>
      <c r="R259" s="57"/>
      <c r="Z259" s="57"/>
      <c r="AB259" s="57"/>
      <c r="AD259" s="57"/>
      <c r="AF259" s="57"/>
      <c r="AH259" s="57"/>
      <c r="BE259" s="11"/>
      <c r="BF259" s="11"/>
      <c r="BG259" s="11"/>
      <c r="BH259" s="11"/>
      <c r="BI259" s="11"/>
      <c r="BJ259" s="11"/>
      <c r="BK259" s="11"/>
      <c r="BL259" s="11"/>
      <c r="BM259" s="11"/>
      <c r="BN259" s="11"/>
      <c r="BO259" s="11"/>
      <c r="BP259" s="11"/>
      <c r="BQ259" s="11"/>
    </row>
    <row r="260" s="48" customFormat="1" ht="20.1" customHeight="1" spans="2:69">
      <c r="B260" s="57"/>
      <c r="D260" s="57"/>
      <c r="F260" s="57"/>
      <c r="H260" s="57"/>
      <c r="J260" s="57"/>
      <c r="L260" s="57"/>
      <c r="N260" s="57"/>
      <c r="P260" s="57"/>
      <c r="R260" s="57"/>
      <c r="Z260" s="57"/>
      <c r="AB260" s="57"/>
      <c r="AD260" s="57"/>
      <c r="AF260" s="57"/>
      <c r="AH260" s="57"/>
      <c r="BE260" s="11"/>
      <c r="BF260" s="11"/>
      <c r="BG260" s="11"/>
      <c r="BH260" s="11"/>
      <c r="BI260" s="11"/>
      <c r="BJ260" s="11"/>
      <c r="BK260" s="11"/>
      <c r="BL260" s="11"/>
      <c r="BM260" s="11"/>
      <c r="BN260" s="11"/>
      <c r="BO260" s="11"/>
      <c r="BP260" s="11"/>
      <c r="BQ260" s="11"/>
    </row>
    <row r="261" s="48" customFormat="1" ht="20.1" customHeight="1" spans="2:69">
      <c r="B261" s="57"/>
      <c r="D261" s="57"/>
      <c r="F261" s="57"/>
      <c r="H261" s="57"/>
      <c r="J261" s="57"/>
      <c r="L261" s="57"/>
      <c r="N261" s="57"/>
      <c r="P261" s="57"/>
      <c r="R261" s="57"/>
      <c r="Z261" s="57"/>
      <c r="AB261" s="57"/>
      <c r="AD261" s="57"/>
      <c r="AF261" s="57"/>
      <c r="AH261" s="57"/>
      <c r="BE261" s="11"/>
      <c r="BF261" s="11"/>
      <c r="BG261" s="11"/>
      <c r="BH261" s="11"/>
      <c r="BI261" s="11"/>
      <c r="BJ261" s="11"/>
      <c r="BK261" s="11"/>
      <c r="BL261" s="11"/>
      <c r="BM261" s="11"/>
      <c r="BN261" s="11"/>
      <c r="BO261" s="11"/>
      <c r="BP261" s="11"/>
      <c r="BQ261" s="11"/>
    </row>
    <row r="262" s="48" customFormat="1" ht="20.1" customHeight="1" spans="2:69">
      <c r="B262" s="57"/>
      <c r="D262" s="57"/>
      <c r="F262" s="57"/>
      <c r="H262" s="57"/>
      <c r="J262" s="57"/>
      <c r="L262" s="57"/>
      <c r="N262" s="57"/>
      <c r="P262" s="57"/>
      <c r="R262" s="57"/>
      <c r="Z262" s="57"/>
      <c r="AB262" s="57"/>
      <c r="AD262" s="57"/>
      <c r="AF262" s="57"/>
      <c r="AH262" s="57"/>
      <c r="BE262" s="11"/>
      <c r="BF262" s="11"/>
      <c r="BG262" s="11"/>
      <c r="BH262" s="11"/>
      <c r="BI262" s="11"/>
      <c r="BJ262" s="11"/>
      <c r="BK262" s="11"/>
      <c r="BL262" s="11"/>
      <c r="BM262" s="11"/>
      <c r="BN262" s="11"/>
      <c r="BO262" s="11"/>
      <c r="BP262" s="11"/>
      <c r="BQ262" s="11"/>
    </row>
    <row r="263" s="48" customFormat="1" ht="20.1" customHeight="1" spans="2:69">
      <c r="B263" s="57"/>
      <c r="D263" s="57"/>
      <c r="F263" s="57"/>
      <c r="H263" s="57"/>
      <c r="J263" s="57"/>
      <c r="L263" s="57"/>
      <c r="N263" s="57"/>
      <c r="P263" s="57"/>
      <c r="R263" s="57"/>
      <c r="Z263" s="57"/>
      <c r="AB263" s="57"/>
      <c r="AD263" s="57"/>
      <c r="AF263" s="57"/>
      <c r="AH263" s="57"/>
      <c r="BE263" s="11"/>
      <c r="BF263" s="11"/>
      <c r="BG263" s="11"/>
      <c r="BH263" s="11"/>
      <c r="BI263" s="11"/>
      <c r="BJ263" s="11"/>
      <c r="BK263" s="11"/>
      <c r="BL263" s="11"/>
      <c r="BM263" s="11"/>
      <c r="BN263" s="11"/>
      <c r="BO263" s="11"/>
      <c r="BP263" s="11"/>
      <c r="BQ263" s="11"/>
    </row>
    <row r="264" s="48" customFormat="1" ht="20.1" customHeight="1" spans="2:69">
      <c r="B264" s="57"/>
      <c r="D264" s="57"/>
      <c r="F264" s="57"/>
      <c r="H264" s="57"/>
      <c r="J264" s="57"/>
      <c r="L264" s="57"/>
      <c r="N264" s="57"/>
      <c r="P264" s="57"/>
      <c r="R264" s="57"/>
      <c r="Z264" s="57"/>
      <c r="AB264" s="57"/>
      <c r="AD264" s="57"/>
      <c r="AF264" s="57"/>
      <c r="AH264" s="57"/>
      <c r="BE264" s="11"/>
      <c r="BF264" s="11"/>
      <c r="BG264" s="11"/>
      <c r="BH264" s="11"/>
      <c r="BI264" s="11"/>
      <c r="BJ264" s="11"/>
      <c r="BK264" s="11"/>
      <c r="BL264" s="11"/>
      <c r="BM264" s="11"/>
      <c r="BN264" s="11"/>
      <c r="BO264" s="11"/>
      <c r="BP264" s="11"/>
      <c r="BQ264" s="11"/>
    </row>
    <row r="265" s="48" customFormat="1" ht="20.1" customHeight="1" spans="2:69">
      <c r="B265" s="57"/>
      <c r="D265" s="57"/>
      <c r="F265" s="57"/>
      <c r="H265" s="57"/>
      <c r="J265" s="57"/>
      <c r="L265" s="57"/>
      <c r="N265" s="57"/>
      <c r="P265" s="57"/>
      <c r="R265" s="57"/>
      <c r="Z265" s="57"/>
      <c r="AB265" s="57"/>
      <c r="AD265" s="57"/>
      <c r="AF265" s="57"/>
      <c r="AH265" s="57"/>
      <c r="BE265" s="11"/>
      <c r="BF265" s="11"/>
      <c r="BG265" s="11"/>
      <c r="BH265" s="11"/>
      <c r="BI265" s="11"/>
      <c r="BJ265" s="11"/>
      <c r="BK265" s="11"/>
      <c r="BL265" s="11"/>
      <c r="BM265" s="11"/>
      <c r="BN265" s="11"/>
      <c r="BO265" s="11"/>
      <c r="BP265" s="11"/>
      <c r="BQ265" s="11"/>
    </row>
    <row r="266" s="48" customFormat="1" ht="20.1" customHeight="1" spans="2:69">
      <c r="B266" s="57"/>
      <c r="D266" s="57"/>
      <c r="F266" s="57"/>
      <c r="H266" s="57"/>
      <c r="J266" s="57"/>
      <c r="L266" s="57"/>
      <c r="N266" s="57"/>
      <c r="P266" s="57"/>
      <c r="R266" s="57"/>
      <c r="Z266" s="57"/>
      <c r="AB266" s="57"/>
      <c r="AD266" s="57"/>
      <c r="AF266" s="57"/>
      <c r="AH266" s="57"/>
      <c r="BE266" s="11"/>
      <c r="BF266" s="11"/>
      <c r="BG266" s="11"/>
      <c r="BH266" s="11"/>
      <c r="BI266" s="11"/>
      <c r="BJ266" s="11"/>
      <c r="BK266" s="11"/>
      <c r="BL266" s="11"/>
      <c r="BM266" s="11"/>
      <c r="BN266" s="11"/>
      <c r="BO266" s="11"/>
      <c r="BP266" s="11"/>
      <c r="BQ266" s="11"/>
    </row>
    <row r="267" s="48" customFormat="1" ht="20.1" customHeight="1" spans="2:69">
      <c r="B267" s="57"/>
      <c r="D267" s="57"/>
      <c r="F267" s="57"/>
      <c r="H267" s="57"/>
      <c r="J267" s="57"/>
      <c r="L267" s="57"/>
      <c r="N267" s="57"/>
      <c r="P267" s="57"/>
      <c r="R267" s="57"/>
      <c r="Z267" s="57"/>
      <c r="AB267" s="57"/>
      <c r="AD267" s="57"/>
      <c r="AF267" s="57"/>
      <c r="AH267" s="57"/>
      <c r="BE267" s="11"/>
      <c r="BF267" s="11"/>
      <c r="BG267" s="11"/>
      <c r="BH267" s="11"/>
      <c r="BI267" s="11"/>
      <c r="BJ267" s="11"/>
      <c r="BK267" s="11"/>
      <c r="BL267" s="11"/>
      <c r="BM267" s="11"/>
      <c r="BN267" s="11"/>
      <c r="BO267" s="11"/>
      <c r="BP267" s="11"/>
      <c r="BQ267" s="11"/>
    </row>
    <row r="268" s="48" customFormat="1" ht="20.1" customHeight="1" spans="2:69">
      <c r="B268" s="57"/>
      <c r="D268" s="57"/>
      <c r="F268" s="57"/>
      <c r="H268" s="57"/>
      <c r="J268" s="57"/>
      <c r="L268" s="57"/>
      <c r="N268" s="57"/>
      <c r="P268" s="57"/>
      <c r="R268" s="57"/>
      <c r="Z268" s="57"/>
      <c r="AB268" s="57"/>
      <c r="AD268" s="57"/>
      <c r="AF268" s="57"/>
      <c r="AH268" s="57"/>
      <c r="BE268" s="11"/>
      <c r="BF268" s="11"/>
      <c r="BG268" s="11"/>
      <c r="BH268" s="11"/>
      <c r="BI268" s="11"/>
      <c r="BJ268" s="11"/>
      <c r="BK268" s="11"/>
      <c r="BL268" s="11"/>
      <c r="BM268" s="11"/>
      <c r="BN268" s="11"/>
      <c r="BO268" s="11"/>
      <c r="BP268" s="11"/>
      <c r="BQ268" s="11"/>
    </row>
    <row r="269" s="48" customFormat="1" ht="20.1" customHeight="1" spans="2:69">
      <c r="B269" s="57"/>
      <c r="D269" s="57"/>
      <c r="F269" s="57"/>
      <c r="H269" s="57"/>
      <c r="J269" s="57"/>
      <c r="L269" s="57"/>
      <c r="N269" s="57"/>
      <c r="P269" s="57"/>
      <c r="R269" s="57"/>
      <c r="Z269" s="57"/>
      <c r="AB269" s="57"/>
      <c r="AD269" s="57"/>
      <c r="AF269" s="57"/>
      <c r="AH269" s="57"/>
      <c r="BE269" s="11"/>
      <c r="BF269" s="11"/>
      <c r="BG269" s="11"/>
      <c r="BH269" s="11"/>
      <c r="BI269" s="11"/>
      <c r="BJ269" s="11"/>
      <c r="BK269" s="11"/>
      <c r="BL269" s="11"/>
      <c r="BM269" s="11"/>
      <c r="BN269" s="11"/>
      <c r="BO269" s="11"/>
      <c r="BP269" s="11"/>
      <c r="BQ269" s="11"/>
    </row>
    <row r="270" s="48" customFormat="1" ht="20.1" customHeight="1" spans="2:69">
      <c r="B270" s="57"/>
      <c r="D270" s="57"/>
      <c r="F270" s="57"/>
      <c r="H270" s="57"/>
      <c r="J270" s="57"/>
      <c r="L270" s="57"/>
      <c r="N270" s="57"/>
      <c r="P270" s="57"/>
      <c r="R270" s="57"/>
      <c r="Z270" s="57"/>
      <c r="AB270" s="57"/>
      <c r="AD270" s="57"/>
      <c r="AF270" s="57"/>
      <c r="AH270" s="57"/>
      <c r="BE270" s="11"/>
      <c r="BF270" s="11"/>
      <c r="BG270" s="11"/>
      <c r="BH270" s="11"/>
      <c r="BI270" s="11"/>
      <c r="BJ270" s="11"/>
      <c r="BK270" s="11"/>
      <c r="BL270" s="11"/>
      <c r="BM270" s="11"/>
      <c r="BN270" s="11"/>
      <c r="BO270" s="11"/>
      <c r="BP270" s="11"/>
      <c r="BQ270" s="11"/>
    </row>
    <row r="271" s="48" customFormat="1" ht="20.1" customHeight="1" spans="2:69">
      <c r="B271" s="57"/>
      <c r="D271" s="57"/>
      <c r="F271" s="57"/>
      <c r="H271" s="57"/>
      <c r="J271" s="57"/>
      <c r="L271" s="57"/>
      <c r="N271" s="57"/>
      <c r="P271" s="57"/>
      <c r="R271" s="57"/>
      <c r="Z271" s="57"/>
      <c r="AB271" s="57"/>
      <c r="AD271" s="57"/>
      <c r="AF271" s="57"/>
      <c r="AH271" s="57"/>
      <c r="BE271" s="11"/>
      <c r="BF271" s="11"/>
      <c r="BG271" s="11"/>
      <c r="BH271" s="11"/>
      <c r="BI271" s="11"/>
      <c r="BJ271" s="11"/>
      <c r="BK271" s="11"/>
      <c r="BL271" s="11"/>
      <c r="BM271" s="11"/>
      <c r="BN271" s="11"/>
      <c r="BO271" s="11"/>
      <c r="BP271" s="11"/>
      <c r="BQ271" s="11"/>
    </row>
    <row r="272" s="48" customFormat="1" ht="20.1" customHeight="1" spans="2:69">
      <c r="B272" s="57"/>
      <c r="D272" s="57"/>
      <c r="F272" s="57"/>
      <c r="H272" s="57"/>
      <c r="J272" s="57"/>
      <c r="L272" s="57"/>
      <c r="N272" s="57"/>
      <c r="P272" s="57"/>
      <c r="R272" s="57"/>
      <c r="Z272" s="57"/>
      <c r="AB272" s="57"/>
      <c r="AD272" s="57"/>
      <c r="AF272" s="57"/>
      <c r="AH272" s="57"/>
      <c r="BE272" s="11"/>
      <c r="BF272" s="11"/>
      <c r="BG272" s="11"/>
      <c r="BH272" s="11"/>
      <c r="BI272" s="11"/>
      <c r="BJ272" s="11"/>
      <c r="BK272" s="11"/>
      <c r="BL272" s="11"/>
      <c r="BM272" s="11"/>
      <c r="BN272" s="11"/>
      <c r="BO272" s="11"/>
      <c r="BP272" s="11"/>
      <c r="BQ272" s="11"/>
    </row>
    <row r="273" s="48" customFormat="1" ht="20.1" customHeight="1" spans="2:69">
      <c r="B273" s="57"/>
      <c r="D273" s="57"/>
      <c r="F273" s="57"/>
      <c r="H273" s="57"/>
      <c r="J273" s="57"/>
      <c r="L273" s="57"/>
      <c r="N273" s="57"/>
      <c r="P273" s="57"/>
      <c r="R273" s="57"/>
      <c r="Z273" s="57"/>
      <c r="AB273" s="57"/>
      <c r="AD273" s="57"/>
      <c r="AF273" s="57"/>
      <c r="AH273" s="57"/>
      <c r="BE273" s="11"/>
      <c r="BF273" s="11"/>
      <c r="BG273" s="11"/>
      <c r="BH273" s="11"/>
      <c r="BI273" s="11"/>
      <c r="BJ273" s="11"/>
      <c r="BK273" s="11"/>
      <c r="BL273" s="11"/>
      <c r="BM273" s="11"/>
      <c r="BN273" s="11"/>
      <c r="BO273" s="11"/>
      <c r="BP273" s="11"/>
      <c r="BQ273" s="11"/>
    </row>
    <row r="274" s="48" customFormat="1" ht="20.1" customHeight="1" spans="2:69">
      <c r="B274" s="57"/>
      <c r="D274" s="57"/>
      <c r="F274" s="57"/>
      <c r="H274" s="57"/>
      <c r="J274" s="57"/>
      <c r="L274" s="57"/>
      <c r="N274" s="57"/>
      <c r="P274" s="57"/>
      <c r="R274" s="57"/>
      <c r="Z274" s="57"/>
      <c r="AB274" s="57"/>
      <c r="AD274" s="57"/>
      <c r="AF274" s="57"/>
      <c r="AH274" s="57"/>
      <c r="BE274" s="11"/>
      <c r="BF274" s="11"/>
      <c r="BG274" s="11"/>
      <c r="BH274" s="11"/>
      <c r="BI274" s="11"/>
      <c r="BJ274" s="11"/>
      <c r="BK274" s="11"/>
      <c r="BL274" s="11"/>
      <c r="BM274" s="11"/>
      <c r="BN274" s="11"/>
      <c r="BO274" s="11"/>
      <c r="BP274" s="11"/>
      <c r="BQ274" s="11"/>
    </row>
    <row r="275" s="48" customFormat="1" ht="20.1" customHeight="1" spans="2:69">
      <c r="B275" s="57"/>
      <c r="D275" s="57"/>
      <c r="F275" s="57"/>
      <c r="H275" s="57"/>
      <c r="J275" s="57"/>
      <c r="L275" s="57"/>
      <c r="N275" s="57"/>
      <c r="P275" s="57"/>
      <c r="R275" s="57"/>
      <c r="Z275" s="57"/>
      <c r="AB275" s="57"/>
      <c r="AD275" s="57"/>
      <c r="AF275" s="57"/>
      <c r="AH275" s="57"/>
      <c r="BE275" s="11"/>
      <c r="BF275" s="11"/>
      <c r="BG275" s="11"/>
      <c r="BH275" s="11"/>
      <c r="BI275" s="11"/>
      <c r="BJ275" s="11"/>
      <c r="BK275" s="11"/>
      <c r="BL275" s="11"/>
      <c r="BM275" s="11"/>
      <c r="BN275" s="11"/>
      <c r="BO275" s="11"/>
      <c r="BP275" s="11"/>
      <c r="BQ275" s="11"/>
    </row>
    <row r="276" s="48" customFormat="1" ht="20.1" customHeight="1" spans="2:69">
      <c r="B276" s="57"/>
      <c r="D276" s="57"/>
      <c r="F276" s="57"/>
      <c r="H276" s="57"/>
      <c r="J276" s="57"/>
      <c r="L276" s="57"/>
      <c r="N276" s="57"/>
      <c r="P276" s="57"/>
      <c r="R276" s="57"/>
      <c r="Z276" s="57"/>
      <c r="AB276" s="57"/>
      <c r="AD276" s="57"/>
      <c r="AF276" s="57"/>
      <c r="AH276" s="57"/>
      <c r="BE276" s="11"/>
      <c r="BF276" s="11"/>
      <c r="BG276" s="11"/>
      <c r="BH276" s="11"/>
      <c r="BI276" s="11"/>
      <c r="BJ276" s="11"/>
      <c r="BK276" s="11"/>
      <c r="BL276" s="11"/>
      <c r="BM276" s="11"/>
      <c r="BN276" s="11"/>
      <c r="BO276" s="11"/>
      <c r="BP276" s="11"/>
      <c r="BQ276" s="11"/>
    </row>
    <row r="277" s="48" customFormat="1" ht="20.1" customHeight="1" spans="2:69">
      <c r="B277" s="57"/>
      <c r="D277" s="57"/>
      <c r="F277" s="57"/>
      <c r="H277" s="57"/>
      <c r="J277" s="57"/>
      <c r="L277" s="57"/>
      <c r="N277" s="57"/>
      <c r="P277" s="57"/>
      <c r="R277" s="57"/>
      <c r="Z277" s="57"/>
      <c r="AB277" s="57"/>
      <c r="AD277" s="57"/>
      <c r="AF277" s="57"/>
      <c r="AH277" s="57"/>
      <c r="BE277" s="11"/>
      <c r="BF277" s="11"/>
      <c r="BG277" s="11"/>
      <c r="BH277" s="11"/>
      <c r="BI277" s="11"/>
      <c r="BJ277" s="11"/>
      <c r="BK277" s="11"/>
      <c r="BL277" s="11"/>
      <c r="BM277" s="11"/>
      <c r="BN277" s="11"/>
      <c r="BO277" s="11"/>
      <c r="BP277" s="11"/>
      <c r="BQ277" s="11"/>
    </row>
    <row r="278" s="48" customFormat="1" ht="20.1" customHeight="1" spans="2:69">
      <c r="B278" s="57"/>
      <c r="D278" s="57"/>
      <c r="F278" s="57"/>
      <c r="H278" s="57"/>
      <c r="J278" s="57"/>
      <c r="L278" s="57"/>
      <c r="N278" s="57"/>
      <c r="P278" s="57"/>
      <c r="R278" s="57"/>
      <c r="Z278" s="57"/>
      <c r="AB278" s="57"/>
      <c r="AD278" s="57"/>
      <c r="AF278" s="57"/>
      <c r="AH278" s="57"/>
      <c r="BE278" s="11"/>
      <c r="BF278" s="11"/>
      <c r="BG278" s="11"/>
      <c r="BH278" s="11"/>
      <c r="BI278" s="11"/>
      <c r="BJ278" s="11"/>
      <c r="BK278" s="11"/>
      <c r="BL278" s="11"/>
      <c r="BM278" s="11"/>
      <c r="BN278" s="11"/>
      <c r="BO278" s="11"/>
      <c r="BP278" s="11"/>
      <c r="BQ278" s="11"/>
    </row>
    <row r="279" s="48" customFormat="1" ht="20.1" customHeight="1" spans="2:69">
      <c r="B279" s="57"/>
      <c r="D279" s="57"/>
      <c r="F279" s="57"/>
      <c r="H279" s="57"/>
      <c r="J279" s="57"/>
      <c r="L279" s="57"/>
      <c r="N279" s="57"/>
      <c r="P279" s="57"/>
      <c r="R279" s="57"/>
      <c r="Z279" s="57"/>
      <c r="AB279" s="57"/>
      <c r="AD279" s="57"/>
      <c r="AF279" s="57"/>
      <c r="AH279" s="57"/>
      <c r="BE279" s="11"/>
      <c r="BF279" s="11"/>
      <c r="BG279" s="11"/>
      <c r="BH279" s="11"/>
      <c r="BI279" s="11"/>
      <c r="BJ279" s="11"/>
      <c r="BK279" s="11"/>
      <c r="BL279" s="11"/>
      <c r="BM279" s="11"/>
      <c r="BN279" s="11"/>
      <c r="BO279" s="11"/>
      <c r="BP279" s="11"/>
      <c r="BQ279" s="11"/>
    </row>
    <row r="280" s="48" customFormat="1" ht="20.1" customHeight="1" spans="2:69">
      <c r="B280" s="57"/>
      <c r="D280" s="57"/>
      <c r="F280" s="57"/>
      <c r="H280" s="57"/>
      <c r="J280" s="57"/>
      <c r="L280" s="57"/>
      <c r="N280" s="57"/>
      <c r="P280" s="57"/>
      <c r="R280" s="57"/>
      <c r="Z280" s="57"/>
      <c r="AB280" s="57"/>
      <c r="AD280" s="57"/>
      <c r="AF280" s="57"/>
      <c r="AH280" s="57"/>
      <c r="BE280" s="11"/>
      <c r="BF280" s="11"/>
      <c r="BG280" s="11"/>
      <c r="BH280" s="11"/>
      <c r="BI280" s="11"/>
      <c r="BJ280" s="11"/>
      <c r="BK280" s="11"/>
      <c r="BL280" s="11"/>
      <c r="BM280" s="11"/>
      <c r="BN280" s="11"/>
      <c r="BO280" s="11"/>
      <c r="BP280" s="11"/>
      <c r="BQ280" s="11"/>
    </row>
    <row r="281" s="48" customFormat="1" ht="20.1" customHeight="1" spans="2:69">
      <c r="B281" s="57"/>
      <c r="D281" s="57"/>
      <c r="F281" s="57"/>
      <c r="H281" s="57"/>
      <c r="J281" s="57"/>
      <c r="L281" s="57"/>
      <c r="N281" s="57"/>
      <c r="P281" s="57"/>
      <c r="R281" s="57"/>
      <c r="Z281" s="57"/>
      <c r="AB281" s="57"/>
      <c r="AD281" s="57"/>
      <c r="AF281" s="57"/>
      <c r="AH281" s="57"/>
      <c r="BE281" s="11"/>
      <c r="BF281" s="11"/>
      <c r="BG281" s="11"/>
      <c r="BH281" s="11"/>
      <c r="BI281" s="11"/>
      <c r="BJ281" s="11"/>
      <c r="BK281" s="11"/>
      <c r="BL281" s="11"/>
      <c r="BM281" s="11"/>
      <c r="BN281" s="11"/>
      <c r="BO281" s="11"/>
      <c r="BP281" s="11"/>
      <c r="BQ281" s="11"/>
    </row>
    <row r="282" s="48" customFormat="1" ht="20.1" customHeight="1" spans="2:69">
      <c r="B282" s="57"/>
      <c r="D282" s="57"/>
      <c r="F282" s="57"/>
      <c r="H282" s="57"/>
      <c r="J282" s="57"/>
      <c r="L282" s="57"/>
      <c r="N282" s="57"/>
      <c r="P282" s="57"/>
      <c r="R282" s="57"/>
      <c r="Z282" s="57"/>
      <c r="AB282" s="57"/>
      <c r="AD282" s="57"/>
      <c r="AF282" s="57"/>
      <c r="AH282" s="57"/>
      <c r="BE282" s="11"/>
      <c r="BF282" s="11"/>
      <c r="BG282" s="11"/>
      <c r="BH282" s="11"/>
      <c r="BI282" s="11"/>
      <c r="BJ282" s="11"/>
      <c r="BK282" s="11"/>
      <c r="BL282" s="11"/>
      <c r="BM282" s="11"/>
      <c r="BN282" s="11"/>
      <c r="BO282" s="11"/>
      <c r="BP282" s="11"/>
      <c r="BQ282" s="11"/>
    </row>
    <row r="283" s="48" customFormat="1" ht="20.1" customHeight="1" spans="2:69">
      <c r="B283" s="57"/>
      <c r="D283" s="57"/>
      <c r="F283" s="57"/>
      <c r="H283" s="57"/>
      <c r="J283" s="57"/>
      <c r="L283" s="57"/>
      <c r="N283" s="57"/>
      <c r="P283" s="57"/>
      <c r="R283" s="57"/>
      <c r="Z283" s="57"/>
      <c r="AB283" s="57"/>
      <c r="AD283" s="57"/>
      <c r="AF283" s="57"/>
      <c r="AH283" s="57"/>
      <c r="BE283" s="11"/>
      <c r="BF283" s="11"/>
      <c r="BG283" s="11"/>
      <c r="BH283" s="11"/>
      <c r="BI283" s="11"/>
      <c r="BJ283" s="11"/>
      <c r="BK283" s="11"/>
      <c r="BL283" s="11"/>
      <c r="BM283" s="11"/>
      <c r="BN283" s="11"/>
      <c r="BO283" s="11"/>
      <c r="BP283" s="11"/>
      <c r="BQ283" s="11"/>
    </row>
    <row r="284" s="48" customFormat="1" ht="20.1" customHeight="1" spans="2:69">
      <c r="B284" s="57"/>
      <c r="D284" s="57"/>
      <c r="F284" s="57"/>
      <c r="H284" s="57"/>
      <c r="J284" s="57"/>
      <c r="L284" s="57"/>
      <c r="N284" s="57"/>
      <c r="P284" s="57"/>
      <c r="R284" s="57"/>
      <c r="Z284" s="57"/>
      <c r="AB284" s="57"/>
      <c r="AD284" s="57"/>
      <c r="AF284" s="57"/>
      <c r="AH284" s="57"/>
      <c r="BE284" s="11"/>
      <c r="BF284" s="11"/>
      <c r="BG284" s="11"/>
      <c r="BH284" s="11"/>
      <c r="BI284" s="11"/>
      <c r="BJ284" s="11"/>
      <c r="BK284" s="11"/>
      <c r="BL284" s="11"/>
      <c r="BM284" s="11"/>
      <c r="BN284" s="11"/>
      <c r="BO284" s="11"/>
      <c r="BP284" s="11"/>
      <c r="BQ284" s="11"/>
    </row>
    <row r="285" s="48" customFormat="1" ht="20.1" customHeight="1" spans="2:69">
      <c r="B285" s="57"/>
      <c r="D285" s="57"/>
      <c r="F285" s="57"/>
      <c r="H285" s="57"/>
      <c r="J285" s="57"/>
      <c r="L285" s="57"/>
      <c r="N285" s="57"/>
      <c r="P285" s="57"/>
      <c r="R285" s="57"/>
      <c r="Z285" s="57"/>
      <c r="AB285" s="57"/>
      <c r="AD285" s="57"/>
      <c r="AF285" s="57"/>
      <c r="AH285" s="57"/>
      <c r="BE285" s="11"/>
      <c r="BF285" s="11"/>
      <c r="BG285" s="11"/>
      <c r="BH285" s="11"/>
      <c r="BI285" s="11"/>
      <c r="BJ285" s="11"/>
      <c r="BK285" s="11"/>
      <c r="BL285" s="11"/>
      <c r="BM285" s="11"/>
      <c r="BN285" s="11"/>
      <c r="BO285" s="11"/>
      <c r="BP285" s="11"/>
      <c r="BQ285" s="11"/>
    </row>
    <row r="286" s="48" customFormat="1" ht="20.1" customHeight="1" spans="2:69">
      <c r="B286" s="57"/>
      <c r="D286" s="57"/>
      <c r="F286" s="57"/>
      <c r="H286" s="57"/>
      <c r="J286" s="57"/>
      <c r="L286" s="57"/>
      <c r="N286" s="57"/>
      <c r="P286" s="57"/>
      <c r="R286" s="57"/>
      <c r="Z286" s="57"/>
      <c r="AB286" s="57"/>
      <c r="AD286" s="57"/>
      <c r="AF286" s="57"/>
      <c r="AH286" s="57"/>
      <c r="BE286" s="11"/>
      <c r="BF286" s="11"/>
      <c r="BG286" s="11"/>
      <c r="BH286" s="11"/>
      <c r="BI286" s="11"/>
      <c r="BJ286" s="11"/>
      <c r="BK286" s="11"/>
      <c r="BL286" s="11"/>
      <c r="BM286" s="11"/>
      <c r="BN286" s="11"/>
      <c r="BO286" s="11"/>
      <c r="BP286" s="11"/>
      <c r="BQ286" s="11"/>
    </row>
    <row r="287" s="48" customFormat="1" ht="20.1" customHeight="1" spans="2:69">
      <c r="B287" s="57"/>
      <c r="D287" s="57"/>
      <c r="F287" s="57"/>
      <c r="H287" s="57"/>
      <c r="J287" s="57"/>
      <c r="L287" s="57"/>
      <c r="N287" s="57"/>
      <c r="P287" s="57"/>
      <c r="R287" s="57"/>
      <c r="Z287" s="57"/>
      <c r="AB287" s="57"/>
      <c r="AD287" s="57"/>
      <c r="AF287" s="57"/>
      <c r="AH287" s="57"/>
      <c r="BE287" s="11"/>
      <c r="BF287" s="11"/>
      <c r="BG287" s="11"/>
      <c r="BH287" s="11"/>
      <c r="BI287" s="11"/>
      <c r="BJ287" s="11"/>
      <c r="BK287" s="11"/>
      <c r="BL287" s="11"/>
      <c r="BM287" s="11"/>
      <c r="BN287" s="11"/>
      <c r="BO287" s="11"/>
      <c r="BP287" s="11"/>
      <c r="BQ287" s="11"/>
    </row>
    <row r="288" s="48" customFormat="1" ht="20.1" customHeight="1" spans="2:69">
      <c r="B288" s="57"/>
      <c r="D288" s="57"/>
      <c r="F288" s="57"/>
      <c r="H288" s="57"/>
      <c r="J288" s="57"/>
      <c r="L288" s="57"/>
      <c r="N288" s="57"/>
      <c r="P288" s="57"/>
      <c r="R288" s="57"/>
      <c r="Z288" s="57"/>
      <c r="AB288" s="57"/>
      <c r="AD288" s="57"/>
      <c r="AF288" s="57"/>
      <c r="AH288" s="57"/>
      <c r="BE288" s="11"/>
      <c r="BF288" s="11"/>
      <c r="BG288" s="11"/>
      <c r="BH288" s="11"/>
      <c r="BI288" s="11"/>
      <c r="BJ288" s="11"/>
      <c r="BK288" s="11"/>
      <c r="BL288" s="11"/>
      <c r="BM288" s="11"/>
      <c r="BN288" s="11"/>
      <c r="BO288" s="11"/>
      <c r="BP288" s="11"/>
      <c r="BQ288" s="11"/>
    </row>
    <row r="289" s="48" customFormat="1" ht="20.1" customHeight="1" spans="2:69">
      <c r="B289" s="57"/>
      <c r="D289" s="57"/>
      <c r="F289" s="57"/>
      <c r="H289" s="57"/>
      <c r="J289" s="57"/>
      <c r="L289" s="57"/>
      <c r="N289" s="57"/>
      <c r="P289" s="57"/>
      <c r="R289" s="57"/>
      <c r="Z289" s="57"/>
      <c r="AB289" s="57"/>
      <c r="AD289" s="57"/>
      <c r="AF289" s="57"/>
      <c r="AH289" s="57"/>
      <c r="BE289" s="11"/>
      <c r="BF289" s="11"/>
      <c r="BG289" s="11"/>
      <c r="BH289" s="11"/>
      <c r="BI289" s="11"/>
      <c r="BJ289" s="11"/>
      <c r="BK289" s="11"/>
      <c r="BL289" s="11"/>
      <c r="BM289" s="11"/>
      <c r="BN289" s="11"/>
      <c r="BO289" s="11"/>
      <c r="BP289" s="11"/>
      <c r="BQ289" s="11"/>
    </row>
    <row r="290" s="48" customFormat="1" ht="20.1" customHeight="1" spans="2:69">
      <c r="B290" s="57"/>
      <c r="D290" s="57"/>
      <c r="F290" s="57"/>
      <c r="H290" s="57"/>
      <c r="J290" s="57"/>
      <c r="L290" s="57"/>
      <c r="N290" s="57"/>
      <c r="P290" s="57"/>
      <c r="R290" s="57"/>
      <c r="Z290" s="57"/>
      <c r="AB290" s="57"/>
      <c r="AD290" s="57"/>
      <c r="AF290" s="57"/>
      <c r="AH290" s="57"/>
      <c r="BE290" s="11"/>
      <c r="BF290" s="11"/>
      <c r="BG290" s="11"/>
      <c r="BH290" s="11"/>
      <c r="BI290" s="11"/>
      <c r="BJ290" s="11"/>
      <c r="BK290" s="11"/>
      <c r="BL290" s="11"/>
      <c r="BM290" s="11"/>
      <c r="BN290" s="11"/>
      <c r="BO290" s="11"/>
      <c r="BP290" s="11"/>
      <c r="BQ290" s="11"/>
    </row>
    <row r="291" s="48" customFormat="1" ht="20.1" customHeight="1" spans="2:69">
      <c r="B291" s="57"/>
      <c r="D291" s="57"/>
      <c r="F291" s="57"/>
      <c r="H291" s="57"/>
      <c r="J291" s="57"/>
      <c r="L291" s="57"/>
      <c r="N291" s="57"/>
      <c r="P291" s="57"/>
      <c r="R291" s="57"/>
      <c r="Z291" s="57"/>
      <c r="AB291" s="57"/>
      <c r="AD291" s="57"/>
      <c r="AF291" s="57"/>
      <c r="AH291" s="57"/>
      <c r="BE291" s="11"/>
      <c r="BF291" s="11"/>
      <c r="BG291" s="11"/>
      <c r="BH291" s="11"/>
      <c r="BI291" s="11"/>
      <c r="BJ291" s="11"/>
      <c r="BK291" s="11"/>
      <c r="BL291" s="11"/>
      <c r="BM291" s="11"/>
      <c r="BN291" s="11"/>
      <c r="BO291" s="11"/>
      <c r="BP291" s="11"/>
      <c r="BQ291" s="11"/>
    </row>
    <row r="292" s="48" customFormat="1" ht="20.1" customHeight="1" spans="2:69">
      <c r="B292" s="57"/>
      <c r="D292" s="57"/>
      <c r="F292" s="57"/>
      <c r="H292" s="57"/>
      <c r="J292" s="57"/>
      <c r="L292" s="57"/>
      <c r="N292" s="57"/>
      <c r="P292" s="57"/>
      <c r="R292" s="57"/>
      <c r="Z292" s="57"/>
      <c r="AB292" s="57"/>
      <c r="AD292" s="57"/>
      <c r="AF292" s="57"/>
      <c r="AH292" s="57"/>
      <c r="BE292" s="11"/>
      <c r="BF292" s="11"/>
      <c r="BG292" s="11"/>
      <c r="BH292" s="11"/>
      <c r="BI292" s="11"/>
      <c r="BJ292" s="11"/>
      <c r="BK292" s="11"/>
      <c r="BL292" s="11"/>
      <c r="BM292" s="11"/>
      <c r="BN292" s="11"/>
      <c r="BO292" s="11"/>
      <c r="BP292" s="11"/>
      <c r="BQ292" s="11"/>
    </row>
    <row r="293" s="48" customFormat="1" ht="20.1" customHeight="1" spans="2:69">
      <c r="B293" s="57"/>
      <c r="D293" s="57"/>
      <c r="F293" s="57"/>
      <c r="H293" s="57"/>
      <c r="J293" s="57"/>
      <c r="L293" s="57"/>
      <c r="N293" s="57"/>
      <c r="P293" s="57"/>
      <c r="R293" s="57"/>
      <c r="Z293" s="57"/>
      <c r="AB293" s="57"/>
      <c r="AD293" s="57"/>
      <c r="AF293" s="57"/>
      <c r="AH293" s="57"/>
      <c r="BE293" s="11"/>
      <c r="BF293" s="11"/>
      <c r="BG293" s="11"/>
      <c r="BH293" s="11"/>
      <c r="BI293" s="11"/>
      <c r="BJ293" s="11"/>
      <c r="BK293" s="11"/>
      <c r="BL293" s="11"/>
      <c r="BM293" s="11"/>
      <c r="BN293" s="11"/>
      <c r="BO293" s="11"/>
      <c r="BP293" s="11"/>
      <c r="BQ293" s="11"/>
    </row>
    <row r="294" s="48" customFormat="1" ht="20.1" customHeight="1" spans="2:69">
      <c r="B294" s="57"/>
      <c r="D294" s="57"/>
      <c r="F294" s="57"/>
      <c r="H294" s="57"/>
      <c r="J294" s="57"/>
      <c r="L294" s="57"/>
      <c r="N294" s="57"/>
      <c r="P294" s="57"/>
      <c r="R294" s="57"/>
      <c r="Z294" s="57"/>
      <c r="AB294" s="57"/>
      <c r="AD294" s="57"/>
      <c r="AF294" s="57"/>
      <c r="AH294" s="57"/>
      <c r="BE294" s="11"/>
      <c r="BF294" s="11"/>
      <c r="BG294" s="11"/>
      <c r="BH294" s="11"/>
      <c r="BI294" s="11"/>
      <c r="BJ294" s="11"/>
      <c r="BK294" s="11"/>
      <c r="BL294" s="11"/>
      <c r="BM294" s="11"/>
      <c r="BN294" s="11"/>
      <c r="BO294" s="11"/>
      <c r="BP294" s="11"/>
      <c r="BQ294" s="11"/>
    </row>
    <row r="295" s="48" customFormat="1" ht="20.1" customHeight="1" spans="2:69">
      <c r="B295" s="57"/>
      <c r="D295" s="57"/>
      <c r="F295" s="57"/>
      <c r="H295" s="57"/>
      <c r="J295" s="57"/>
      <c r="L295" s="57"/>
      <c r="N295" s="57"/>
      <c r="P295" s="57"/>
      <c r="R295" s="57"/>
      <c r="Z295" s="57"/>
      <c r="AB295" s="57"/>
      <c r="AD295" s="57"/>
      <c r="AF295" s="57"/>
      <c r="AH295" s="57"/>
      <c r="BE295" s="11"/>
      <c r="BF295" s="11"/>
      <c r="BG295" s="11"/>
      <c r="BH295" s="11"/>
      <c r="BI295" s="11"/>
      <c r="BJ295" s="11"/>
      <c r="BK295" s="11"/>
      <c r="BL295" s="11"/>
      <c r="BM295" s="11"/>
      <c r="BN295" s="11"/>
      <c r="BO295" s="11"/>
      <c r="BP295" s="11"/>
      <c r="BQ295" s="11"/>
    </row>
    <row r="296" s="48" customFormat="1" ht="20.1" customHeight="1" spans="2:69">
      <c r="B296" s="57"/>
      <c r="D296" s="57"/>
      <c r="F296" s="57"/>
      <c r="H296" s="57"/>
      <c r="J296" s="57"/>
      <c r="L296" s="57"/>
      <c r="N296" s="57"/>
      <c r="P296" s="57"/>
      <c r="R296" s="57"/>
      <c r="Z296" s="57"/>
      <c r="AB296" s="57"/>
      <c r="AD296" s="57"/>
      <c r="AF296" s="57"/>
      <c r="AH296" s="57"/>
      <c r="BE296" s="11"/>
      <c r="BF296" s="11"/>
      <c r="BG296" s="11"/>
      <c r="BH296" s="11"/>
      <c r="BI296" s="11"/>
      <c r="BJ296" s="11"/>
      <c r="BK296" s="11"/>
      <c r="BL296" s="11"/>
      <c r="BM296" s="11"/>
      <c r="BN296" s="11"/>
      <c r="BO296" s="11"/>
      <c r="BP296" s="11"/>
      <c r="BQ296" s="11"/>
    </row>
    <row r="297" s="48" customFormat="1" ht="20.1" customHeight="1" spans="2:69">
      <c r="B297" s="57"/>
      <c r="D297" s="57"/>
      <c r="F297" s="57"/>
      <c r="H297" s="57"/>
      <c r="J297" s="57"/>
      <c r="L297" s="57"/>
      <c r="N297" s="57"/>
      <c r="P297" s="57"/>
      <c r="R297" s="57"/>
      <c r="Z297" s="57"/>
      <c r="AB297" s="57"/>
      <c r="AD297" s="57"/>
      <c r="AF297" s="57"/>
      <c r="AH297" s="57"/>
      <c r="BE297" s="11"/>
      <c r="BF297" s="11"/>
      <c r="BG297" s="11"/>
      <c r="BH297" s="11"/>
      <c r="BI297" s="11"/>
      <c r="BJ297" s="11"/>
      <c r="BK297" s="11"/>
      <c r="BL297" s="11"/>
      <c r="BM297" s="11"/>
      <c r="BN297" s="11"/>
      <c r="BO297" s="11"/>
      <c r="BP297" s="11"/>
      <c r="BQ297" s="11"/>
    </row>
    <row r="298" s="48" customFormat="1" ht="20.1" customHeight="1" spans="2:69">
      <c r="B298" s="57"/>
      <c r="D298" s="57"/>
      <c r="F298" s="57"/>
      <c r="H298" s="57"/>
      <c r="J298" s="57"/>
      <c r="L298" s="57"/>
      <c r="N298" s="57"/>
      <c r="P298" s="57"/>
      <c r="R298" s="57"/>
      <c r="Z298" s="57"/>
      <c r="AB298" s="57"/>
      <c r="AD298" s="57"/>
      <c r="AF298" s="57"/>
      <c r="AH298" s="57"/>
      <c r="BE298" s="11"/>
      <c r="BF298" s="11"/>
      <c r="BG298" s="11"/>
      <c r="BH298" s="11"/>
      <c r="BI298" s="11"/>
      <c r="BJ298" s="11"/>
      <c r="BK298" s="11"/>
      <c r="BL298" s="11"/>
      <c r="BM298" s="11"/>
      <c r="BN298" s="11"/>
      <c r="BO298" s="11"/>
      <c r="BP298" s="11"/>
      <c r="BQ298" s="11"/>
    </row>
    <row r="299" s="48" customFormat="1" ht="20.1" customHeight="1" spans="2:69">
      <c r="B299" s="57"/>
      <c r="D299" s="57"/>
      <c r="F299" s="57"/>
      <c r="H299" s="57"/>
      <c r="J299" s="57"/>
      <c r="L299" s="57"/>
      <c r="N299" s="57"/>
      <c r="P299" s="57"/>
      <c r="R299" s="57"/>
      <c r="Z299" s="57"/>
      <c r="AB299" s="57"/>
      <c r="AD299" s="57"/>
      <c r="AF299" s="57"/>
      <c r="AH299" s="57"/>
      <c r="BE299" s="11"/>
      <c r="BF299" s="11"/>
      <c r="BG299" s="11"/>
      <c r="BH299" s="11"/>
      <c r="BI299" s="11"/>
      <c r="BJ299" s="11"/>
      <c r="BK299" s="11"/>
      <c r="BL299" s="11"/>
      <c r="BM299" s="11"/>
      <c r="BN299" s="11"/>
      <c r="BO299" s="11"/>
      <c r="BP299" s="11"/>
      <c r="BQ299" s="11"/>
    </row>
    <row r="300" s="48" customFormat="1" ht="20.1" customHeight="1" spans="2:69">
      <c r="B300" s="57"/>
      <c r="D300" s="57"/>
      <c r="F300" s="57"/>
      <c r="H300" s="57"/>
      <c r="J300" s="57"/>
      <c r="L300" s="57"/>
      <c r="N300" s="57"/>
      <c r="P300" s="57"/>
      <c r="R300" s="57"/>
      <c r="Z300" s="57"/>
      <c r="AB300" s="57"/>
      <c r="AD300" s="57"/>
      <c r="AF300" s="57"/>
      <c r="AH300" s="57"/>
      <c r="BE300" s="11"/>
      <c r="BF300" s="11"/>
      <c r="BG300" s="11"/>
      <c r="BH300" s="11"/>
      <c r="BI300" s="11"/>
      <c r="BJ300" s="11"/>
      <c r="BK300" s="11"/>
      <c r="BL300" s="11"/>
      <c r="BM300" s="11"/>
      <c r="BN300" s="11"/>
      <c r="BO300" s="11"/>
      <c r="BP300" s="11"/>
      <c r="BQ300" s="11"/>
    </row>
    <row r="301" s="48" customFormat="1" ht="20.1" customHeight="1" spans="2:69">
      <c r="B301" s="57"/>
      <c r="D301" s="57"/>
      <c r="F301" s="57"/>
      <c r="H301" s="57"/>
      <c r="J301" s="57"/>
      <c r="L301" s="57"/>
      <c r="N301" s="57"/>
      <c r="P301" s="57"/>
      <c r="R301" s="57"/>
      <c r="Z301" s="57"/>
      <c r="AB301" s="57"/>
      <c r="AD301" s="57"/>
      <c r="AF301" s="57"/>
      <c r="AH301" s="57"/>
      <c r="BE301" s="11"/>
      <c r="BF301" s="11"/>
      <c r="BG301" s="11"/>
      <c r="BH301" s="11"/>
      <c r="BI301" s="11"/>
      <c r="BJ301" s="11"/>
      <c r="BK301" s="11"/>
      <c r="BL301" s="11"/>
      <c r="BM301" s="11"/>
      <c r="BN301" s="11"/>
      <c r="BO301" s="11"/>
      <c r="BP301" s="11"/>
      <c r="BQ301" s="11"/>
    </row>
    <row r="302" s="48" customFormat="1" ht="20.1" customHeight="1" spans="2:69">
      <c r="B302" s="57"/>
      <c r="D302" s="57"/>
      <c r="F302" s="57"/>
      <c r="H302" s="57"/>
      <c r="J302" s="57"/>
      <c r="L302" s="57"/>
      <c r="N302" s="57"/>
      <c r="P302" s="57"/>
      <c r="R302" s="57"/>
      <c r="Z302" s="57"/>
      <c r="AB302" s="57"/>
      <c r="AD302" s="57"/>
      <c r="AF302" s="57"/>
      <c r="AH302" s="57"/>
      <c r="BE302" s="11"/>
      <c r="BF302" s="11"/>
      <c r="BG302" s="11"/>
      <c r="BH302" s="11"/>
      <c r="BI302" s="11"/>
      <c r="BJ302" s="11"/>
      <c r="BK302" s="11"/>
      <c r="BL302" s="11"/>
      <c r="BM302" s="11"/>
      <c r="BN302" s="11"/>
      <c r="BO302" s="11"/>
      <c r="BP302" s="11"/>
      <c r="BQ302" s="11"/>
    </row>
    <row r="303" s="48" customFormat="1" ht="20.1" customHeight="1" spans="2:69">
      <c r="B303" s="57"/>
      <c r="D303" s="57"/>
      <c r="F303" s="57"/>
      <c r="H303" s="57"/>
      <c r="J303" s="57"/>
      <c r="L303" s="57"/>
      <c r="N303" s="57"/>
      <c r="P303" s="57"/>
      <c r="R303" s="57"/>
      <c r="Z303" s="57"/>
      <c r="AB303" s="57"/>
      <c r="AD303" s="57"/>
      <c r="AF303" s="57"/>
      <c r="AH303" s="57"/>
      <c r="BE303" s="11"/>
      <c r="BF303" s="11"/>
      <c r="BG303" s="11"/>
      <c r="BH303" s="11"/>
      <c r="BI303" s="11"/>
      <c r="BJ303" s="11"/>
      <c r="BK303" s="11"/>
      <c r="BL303" s="11"/>
      <c r="BM303" s="11"/>
      <c r="BN303" s="11"/>
      <c r="BO303" s="11"/>
      <c r="BP303" s="11"/>
      <c r="BQ303" s="11"/>
    </row>
    <row r="304" s="48" customFormat="1" ht="20.1" customHeight="1" spans="2:69">
      <c r="B304" s="57"/>
      <c r="D304" s="57"/>
      <c r="F304" s="57"/>
      <c r="H304" s="57"/>
      <c r="J304" s="57"/>
      <c r="L304" s="57"/>
      <c r="N304" s="57"/>
      <c r="P304" s="57"/>
      <c r="R304" s="57"/>
      <c r="Z304" s="57"/>
      <c r="AB304" s="57"/>
      <c r="AD304" s="57"/>
      <c r="AF304" s="57"/>
      <c r="AH304" s="57"/>
      <c r="BE304" s="11"/>
      <c r="BF304" s="11"/>
      <c r="BG304" s="11"/>
      <c r="BH304" s="11"/>
      <c r="BI304" s="11"/>
      <c r="BJ304" s="11"/>
      <c r="BK304" s="11"/>
      <c r="BL304" s="11"/>
      <c r="BM304" s="11"/>
      <c r="BN304" s="11"/>
      <c r="BO304" s="11"/>
      <c r="BP304" s="11"/>
      <c r="BQ304" s="11"/>
    </row>
    <row r="305" s="48" customFormat="1" ht="20.1" customHeight="1" spans="2:69">
      <c r="B305" s="57"/>
      <c r="D305" s="57"/>
      <c r="F305" s="57"/>
      <c r="H305" s="57"/>
      <c r="J305" s="57"/>
      <c r="L305" s="57"/>
      <c r="N305" s="57"/>
      <c r="P305" s="57"/>
      <c r="R305" s="57"/>
      <c r="Z305" s="57"/>
      <c r="AB305" s="57"/>
      <c r="AD305" s="57"/>
      <c r="AF305" s="57"/>
      <c r="AH305" s="57"/>
      <c r="BE305" s="11"/>
      <c r="BF305" s="11"/>
      <c r="BG305" s="11"/>
      <c r="BH305" s="11"/>
      <c r="BI305" s="11"/>
      <c r="BJ305" s="11"/>
      <c r="BK305" s="11"/>
      <c r="BL305" s="11"/>
      <c r="BM305" s="11"/>
      <c r="BN305" s="11"/>
      <c r="BO305" s="11"/>
      <c r="BP305" s="11"/>
      <c r="BQ305" s="11"/>
    </row>
    <row r="306" s="48" customFormat="1" ht="20.1" customHeight="1" spans="2:69">
      <c r="B306" s="57"/>
      <c r="D306" s="57"/>
      <c r="F306" s="57"/>
      <c r="H306" s="57"/>
      <c r="J306" s="57"/>
      <c r="L306" s="57"/>
      <c r="N306" s="57"/>
      <c r="P306" s="57"/>
      <c r="R306" s="57"/>
      <c r="Z306" s="57"/>
      <c r="AB306" s="57"/>
      <c r="AD306" s="57"/>
      <c r="AF306" s="57"/>
      <c r="AH306" s="57"/>
      <c r="BE306" s="11"/>
      <c r="BF306" s="11"/>
      <c r="BG306" s="11"/>
      <c r="BH306" s="11"/>
      <c r="BI306" s="11"/>
      <c r="BJ306" s="11"/>
      <c r="BK306" s="11"/>
      <c r="BL306" s="11"/>
      <c r="BM306" s="11"/>
      <c r="BN306" s="11"/>
      <c r="BO306" s="11"/>
      <c r="BP306" s="11"/>
      <c r="BQ306" s="11"/>
    </row>
    <row r="307" s="48" customFormat="1" ht="20.1" customHeight="1" spans="2:69">
      <c r="B307" s="57"/>
      <c r="D307" s="57"/>
      <c r="F307" s="57"/>
      <c r="H307" s="57"/>
      <c r="J307" s="57"/>
      <c r="L307" s="57"/>
      <c r="N307" s="57"/>
      <c r="P307" s="57"/>
      <c r="R307" s="57"/>
      <c r="Z307" s="57"/>
      <c r="AB307" s="57"/>
      <c r="AD307" s="57"/>
      <c r="AF307" s="57"/>
      <c r="AH307" s="57"/>
      <c r="BE307" s="11"/>
      <c r="BF307" s="11"/>
      <c r="BG307" s="11"/>
      <c r="BH307" s="11"/>
      <c r="BI307" s="11"/>
      <c r="BJ307" s="11"/>
      <c r="BK307" s="11"/>
      <c r="BL307" s="11"/>
      <c r="BM307" s="11"/>
      <c r="BN307" s="11"/>
      <c r="BO307" s="11"/>
      <c r="BP307" s="11"/>
      <c r="BQ307" s="11"/>
    </row>
    <row r="308" s="48" customFormat="1" ht="20.1" customHeight="1" spans="2:69">
      <c r="B308" s="57"/>
      <c r="D308" s="57"/>
      <c r="F308" s="57"/>
      <c r="H308" s="57"/>
      <c r="J308" s="57"/>
      <c r="L308" s="57"/>
      <c r="N308" s="57"/>
      <c r="P308" s="57"/>
      <c r="R308" s="57"/>
      <c r="Z308" s="57"/>
      <c r="AB308" s="57"/>
      <c r="AD308" s="57"/>
      <c r="AF308" s="57"/>
      <c r="AH308" s="57"/>
      <c r="BE308" s="11"/>
      <c r="BF308" s="11"/>
      <c r="BG308" s="11"/>
      <c r="BH308" s="11"/>
      <c r="BI308" s="11"/>
      <c r="BJ308" s="11"/>
      <c r="BK308" s="11"/>
      <c r="BL308" s="11"/>
      <c r="BM308" s="11"/>
      <c r="BN308" s="11"/>
      <c r="BO308" s="11"/>
      <c r="BP308" s="11"/>
      <c r="BQ308" s="11"/>
    </row>
    <row r="309" s="48" customFormat="1" ht="20.1" customHeight="1" spans="2:69">
      <c r="B309" s="57"/>
      <c r="D309" s="57"/>
      <c r="F309" s="57"/>
      <c r="H309" s="57"/>
      <c r="J309" s="57"/>
      <c r="L309" s="57"/>
      <c r="N309" s="57"/>
      <c r="P309" s="57"/>
      <c r="R309" s="57"/>
      <c r="Z309" s="57"/>
      <c r="AB309" s="57"/>
      <c r="AD309" s="57"/>
      <c r="AF309" s="57"/>
      <c r="AH309" s="57"/>
      <c r="BE309" s="11"/>
      <c r="BF309" s="11"/>
      <c r="BG309" s="11"/>
      <c r="BH309" s="11"/>
      <c r="BI309" s="11"/>
      <c r="BJ309" s="11"/>
      <c r="BK309" s="11"/>
      <c r="BL309" s="11"/>
      <c r="BM309" s="11"/>
      <c r="BN309" s="11"/>
      <c r="BO309" s="11"/>
      <c r="BP309" s="11"/>
      <c r="BQ309" s="11"/>
    </row>
    <row r="310" s="48" customFormat="1" ht="20.1" customHeight="1" spans="2:69">
      <c r="B310" s="57"/>
      <c r="D310" s="57"/>
      <c r="F310" s="57"/>
      <c r="H310" s="57"/>
      <c r="J310" s="57"/>
      <c r="L310" s="57"/>
      <c r="N310" s="57"/>
      <c r="P310" s="57"/>
      <c r="R310" s="57"/>
      <c r="Z310" s="57"/>
      <c r="AB310" s="57"/>
      <c r="AD310" s="57"/>
      <c r="AF310" s="57"/>
      <c r="AH310" s="57"/>
      <c r="BE310" s="11"/>
      <c r="BF310" s="11"/>
      <c r="BG310" s="11"/>
      <c r="BH310" s="11"/>
      <c r="BI310" s="11"/>
      <c r="BJ310" s="11"/>
      <c r="BK310" s="11"/>
      <c r="BL310" s="11"/>
      <c r="BM310" s="11"/>
      <c r="BN310" s="11"/>
      <c r="BO310" s="11"/>
      <c r="BP310" s="11"/>
      <c r="BQ310" s="11"/>
    </row>
    <row r="311" s="48" customFormat="1" ht="20.1" customHeight="1" spans="2:69">
      <c r="B311" s="57"/>
      <c r="D311" s="57"/>
      <c r="F311" s="57"/>
      <c r="H311" s="57"/>
      <c r="J311" s="57"/>
      <c r="L311" s="57"/>
      <c r="N311" s="57"/>
      <c r="P311" s="57"/>
      <c r="R311" s="57"/>
      <c r="Z311" s="57"/>
      <c r="AB311" s="57"/>
      <c r="AD311" s="57"/>
      <c r="AF311" s="57"/>
      <c r="AH311" s="57"/>
      <c r="BE311" s="11"/>
      <c r="BF311" s="11"/>
      <c r="BG311" s="11"/>
      <c r="BH311" s="11"/>
      <c r="BI311" s="11"/>
      <c r="BJ311" s="11"/>
      <c r="BK311" s="11"/>
      <c r="BL311" s="11"/>
      <c r="BM311" s="11"/>
      <c r="BN311" s="11"/>
      <c r="BO311" s="11"/>
      <c r="BP311" s="11"/>
      <c r="BQ311" s="11"/>
    </row>
    <row r="312" s="48" customFormat="1" ht="20.1" customHeight="1" spans="2:69">
      <c r="B312" s="57"/>
      <c r="D312" s="57"/>
      <c r="F312" s="57"/>
      <c r="H312" s="57"/>
      <c r="J312" s="57"/>
      <c r="L312" s="57"/>
      <c r="N312" s="57"/>
      <c r="P312" s="57"/>
      <c r="R312" s="57"/>
      <c r="Z312" s="57"/>
      <c r="AB312" s="57"/>
      <c r="AD312" s="57"/>
      <c r="AF312" s="57"/>
      <c r="AH312" s="57"/>
      <c r="BE312" s="11"/>
      <c r="BF312" s="11"/>
      <c r="BG312" s="11"/>
      <c r="BH312" s="11"/>
      <c r="BI312" s="11"/>
      <c r="BJ312" s="11"/>
      <c r="BK312" s="11"/>
      <c r="BL312" s="11"/>
      <c r="BM312" s="11"/>
      <c r="BN312" s="11"/>
      <c r="BO312" s="11"/>
      <c r="BP312" s="11"/>
      <c r="BQ312" s="11"/>
    </row>
    <row r="313" s="48" customFormat="1" ht="20.1" customHeight="1" spans="2:69">
      <c r="B313" s="57"/>
      <c r="D313" s="57"/>
      <c r="F313" s="57"/>
      <c r="H313" s="57"/>
      <c r="J313" s="57"/>
      <c r="L313" s="57"/>
      <c r="N313" s="57"/>
      <c r="P313" s="57"/>
      <c r="R313" s="57"/>
      <c r="Z313" s="57"/>
      <c r="AB313" s="57"/>
      <c r="AD313" s="57"/>
      <c r="AF313" s="57"/>
      <c r="AH313" s="57"/>
      <c r="BE313" s="11"/>
      <c r="BF313" s="11"/>
      <c r="BG313" s="11"/>
      <c r="BH313" s="11"/>
      <c r="BI313" s="11"/>
      <c r="BJ313" s="11"/>
      <c r="BK313" s="11"/>
      <c r="BL313" s="11"/>
      <c r="BM313" s="11"/>
      <c r="BN313" s="11"/>
      <c r="BO313" s="11"/>
      <c r="BP313" s="11"/>
      <c r="BQ313" s="11"/>
    </row>
    <row r="314" s="48" customFormat="1" ht="20.1" customHeight="1" spans="2:69">
      <c r="B314" s="57"/>
      <c r="D314" s="57"/>
      <c r="F314" s="57"/>
      <c r="H314" s="57"/>
      <c r="J314" s="57"/>
      <c r="L314" s="57"/>
      <c r="N314" s="57"/>
      <c r="P314" s="57"/>
      <c r="R314" s="57"/>
      <c r="Z314" s="57"/>
      <c r="AB314" s="57"/>
      <c r="AD314" s="57"/>
      <c r="AF314" s="57"/>
      <c r="AH314" s="57"/>
      <c r="BE314" s="11"/>
      <c r="BF314" s="11"/>
      <c r="BG314" s="11"/>
      <c r="BH314" s="11"/>
      <c r="BI314" s="11"/>
      <c r="BJ314" s="11"/>
      <c r="BK314" s="11"/>
      <c r="BL314" s="11"/>
      <c r="BM314" s="11"/>
      <c r="BN314" s="11"/>
      <c r="BO314" s="11"/>
      <c r="BP314" s="11"/>
      <c r="BQ314" s="11"/>
    </row>
    <row r="315" s="48" customFormat="1" ht="20.1" customHeight="1" spans="2:69">
      <c r="B315" s="57"/>
      <c r="D315" s="57"/>
      <c r="F315" s="57"/>
      <c r="H315" s="57"/>
      <c r="J315" s="57"/>
      <c r="L315" s="57"/>
      <c r="N315" s="57"/>
      <c r="P315" s="57"/>
      <c r="R315" s="57"/>
      <c r="Z315" s="57"/>
      <c r="AB315" s="57"/>
      <c r="AD315" s="57"/>
      <c r="AF315" s="57"/>
      <c r="AH315" s="57"/>
      <c r="BE315" s="11"/>
      <c r="BF315" s="11"/>
      <c r="BG315" s="11"/>
      <c r="BH315" s="11"/>
      <c r="BI315" s="11"/>
      <c r="BJ315" s="11"/>
      <c r="BK315" s="11"/>
      <c r="BL315" s="11"/>
      <c r="BM315" s="11"/>
      <c r="BN315" s="11"/>
      <c r="BO315" s="11"/>
      <c r="BP315" s="11"/>
      <c r="BQ315" s="11"/>
    </row>
    <row r="316" s="48" customFormat="1" ht="20.1" customHeight="1" spans="2:69">
      <c r="B316" s="57"/>
      <c r="D316" s="57"/>
      <c r="F316" s="57"/>
      <c r="H316" s="57"/>
      <c r="J316" s="57"/>
      <c r="L316" s="57"/>
      <c r="N316" s="57"/>
      <c r="P316" s="57"/>
      <c r="R316" s="57"/>
      <c r="Z316" s="57"/>
      <c r="AB316" s="57"/>
      <c r="AD316" s="57"/>
      <c r="AF316" s="57"/>
      <c r="AH316" s="57"/>
      <c r="BE316" s="11"/>
      <c r="BF316" s="11"/>
      <c r="BG316" s="11"/>
      <c r="BH316" s="11"/>
      <c r="BI316" s="11"/>
      <c r="BJ316" s="11"/>
      <c r="BK316" s="11"/>
      <c r="BL316" s="11"/>
      <c r="BM316" s="11"/>
      <c r="BN316" s="11"/>
      <c r="BO316" s="11"/>
      <c r="BP316" s="11"/>
      <c r="BQ316" s="11"/>
    </row>
    <row r="317" s="48" customFormat="1" ht="20.1" customHeight="1" spans="2:69">
      <c r="B317" s="57"/>
      <c r="D317" s="57"/>
      <c r="F317" s="57"/>
      <c r="H317" s="57"/>
      <c r="J317" s="57"/>
      <c r="L317" s="57"/>
      <c r="N317" s="57"/>
      <c r="P317" s="57"/>
      <c r="R317" s="57"/>
      <c r="Z317" s="57"/>
      <c r="AB317" s="57"/>
      <c r="AD317" s="57"/>
      <c r="AF317" s="57"/>
      <c r="AH317" s="57"/>
      <c r="BE317" s="11"/>
      <c r="BF317" s="11"/>
      <c r="BG317" s="11"/>
      <c r="BH317" s="11"/>
      <c r="BI317" s="11"/>
      <c r="BJ317" s="11"/>
      <c r="BK317" s="11"/>
      <c r="BL317" s="11"/>
      <c r="BM317" s="11"/>
      <c r="BN317" s="11"/>
      <c r="BO317" s="11"/>
      <c r="BP317" s="11"/>
      <c r="BQ317" s="11"/>
    </row>
    <row r="318" s="48" customFormat="1" ht="20.1" customHeight="1" spans="2:69">
      <c r="B318" s="57"/>
      <c r="D318" s="57"/>
      <c r="F318" s="57"/>
      <c r="H318" s="57"/>
      <c r="J318" s="57"/>
      <c r="L318" s="57"/>
      <c r="N318" s="57"/>
      <c r="P318" s="57"/>
      <c r="R318" s="57"/>
      <c r="Z318" s="57"/>
      <c r="AB318" s="57"/>
      <c r="AD318" s="57"/>
      <c r="AF318" s="57"/>
      <c r="AH318" s="57"/>
      <c r="BE318" s="11"/>
      <c r="BF318" s="11"/>
      <c r="BG318" s="11"/>
      <c r="BH318" s="11"/>
      <c r="BI318" s="11"/>
      <c r="BJ318" s="11"/>
      <c r="BK318" s="11"/>
      <c r="BL318" s="11"/>
      <c r="BM318" s="11"/>
      <c r="BN318" s="11"/>
      <c r="BO318" s="11"/>
      <c r="BP318" s="11"/>
      <c r="BQ318" s="11"/>
    </row>
    <row r="319" s="48" customFormat="1" ht="20.1" customHeight="1" spans="2:69">
      <c r="B319" s="57"/>
      <c r="D319" s="57"/>
      <c r="F319" s="57"/>
      <c r="H319" s="57"/>
      <c r="J319" s="57"/>
      <c r="L319" s="57"/>
      <c r="N319" s="57"/>
      <c r="P319" s="57"/>
      <c r="R319" s="57"/>
      <c r="Z319" s="57"/>
      <c r="AB319" s="57"/>
      <c r="AD319" s="57"/>
      <c r="AF319" s="57"/>
      <c r="AH319" s="57"/>
      <c r="BE319" s="11"/>
      <c r="BF319" s="11"/>
      <c r="BG319" s="11"/>
      <c r="BH319" s="11"/>
      <c r="BI319" s="11"/>
      <c r="BJ319" s="11"/>
      <c r="BK319" s="11"/>
      <c r="BL319" s="11"/>
      <c r="BM319" s="11"/>
      <c r="BN319" s="11"/>
      <c r="BO319" s="11"/>
      <c r="BP319" s="11"/>
      <c r="BQ319" s="11"/>
    </row>
    <row r="320" s="48" customFormat="1" ht="20.1" customHeight="1" spans="2:69">
      <c r="B320" s="57"/>
      <c r="D320" s="57"/>
      <c r="F320" s="57"/>
      <c r="H320" s="57"/>
      <c r="J320" s="57"/>
      <c r="L320" s="57"/>
      <c r="N320" s="57"/>
      <c r="P320" s="57"/>
      <c r="R320" s="57"/>
      <c r="Z320" s="57"/>
      <c r="AB320" s="57"/>
      <c r="AD320" s="57"/>
      <c r="AF320" s="57"/>
      <c r="AH320" s="57"/>
      <c r="BE320" s="11"/>
      <c r="BF320" s="11"/>
      <c r="BG320" s="11"/>
      <c r="BH320" s="11"/>
      <c r="BI320" s="11"/>
      <c r="BJ320" s="11"/>
      <c r="BK320" s="11"/>
      <c r="BL320" s="11"/>
      <c r="BM320" s="11"/>
      <c r="BN320" s="11"/>
      <c r="BO320" s="11"/>
      <c r="BP320" s="11"/>
      <c r="BQ320" s="11"/>
    </row>
    <row r="321" s="48" customFormat="1" ht="20.1" customHeight="1" spans="2:69">
      <c r="B321" s="57"/>
      <c r="D321" s="57"/>
      <c r="F321" s="57"/>
      <c r="H321" s="57"/>
      <c r="J321" s="57"/>
      <c r="L321" s="57"/>
      <c r="N321" s="57"/>
      <c r="P321" s="57"/>
      <c r="R321" s="57"/>
      <c r="Z321" s="57"/>
      <c r="AB321" s="57"/>
      <c r="AD321" s="57"/>
      <c r="AF321" s="57"/>
      <c r="AH321" s="57"/>
      <c r="BE321" s="11"/>
      <c r="BF321" s="11"/>
      <c r="BG321" s="11"/>
      <c r="BH321" s="11"/>
      <c r="BI321" s="11"/>
      <c r="BJ321" s="11"/>
      <c r="BK321" s="11"/>
      <c r="BL321" s="11"/>
      <c r="BM321" s="11"/>
      <c r="BN321" s="11"/>
      <c r="BO321" s="11"/>
      <c r="BP321" s="11"/>
      <c r="BQ321" s="11"/>
    </row>
    <row r="322" s="48" customFormat="1" ht="20.1" customHeight="1" spans="2:69">
      <c r="B322" s="57"/>
      <c r="D322" s="57"/>
      <c r="F322" s="57"/>
      <c r="H322" s="57"/>
      <c r="J322" s="57"/>
      <c r="L322" s="57"/>
      <c r="N322" s="57"/>
      <c r="P322" s="57"/>
      <c r="R322" s="57"/>
      <c r="Z322" s="57"/>
      <c r="AB322" s="57"/>
      <c r="AD322" s="57"/>
      <c r="AF322" s="57"/>
      <c r="AH322" s="57"/>
      <c r="BE322" s="11"/>
      <c r="BF322" s="11"/>
      <c r="BG322" s="11"/>
      <c r="BH322" s="11"/>
      <c r="BI322" s="11"/>
      <c r="BJ322" s="11"/>
      <c r="BK322" s="11"/>
      <c r="BL322" s="11"/>
      <c r="BM322" s="11"/>
      <c r="BN322" s="11"/>
      <c r="BO322" s="11"/>
      <c r="BP322" s="11"/>
      <c r="BQ322" s="11"/>
    </row>
    <row r="323" s="48" customFormat="1" ht="20.1" customHeight="1" spans="2:69">
      <c r="B323" s="57"/>
      <c r="D323" s="57"/>
      <c r="F323" s="57"/>
      <c r="H323" s="57"/>
      <c r="J323" s="57"/>
      <c r="L323" s="57"/>
      <c r="N323" s="57"/>
      <c r="P323" s="57"/>
      <c r="R323" s="57"/>
      <c r="Z323" s="57"/>
      <c r="AB323" s="57"/>
      <c r="AD323" s="57"/>
      <c r="AF323" s="57"/>
      <c r="AH323" s="57"/>
      <c r="BE323" s="11"/>
      <c r="BF323" s="11"/>
      <c r="BG323" s="11"/>
      <c r="BH323" s="11"/>
      <c r="BI323" s="11"/>
      <c r="BJ323" s="11"/>
      <c r="BK323" s="11"/>
      <c r="BL323" s="11"/>
      <c r="BM323" s="11"/>
      <c r="BN323" s="11"/>
      <c r="BO323" s="11"/>
      <c r="BP323" s="11"/>
      <c r="BQ323" s="11"/>
    </row>
    <row r="324" s="48" customFormat="1" ht="20.1" customHeight="1" spans="2:69">
      <c r="B324" s="57"/>
      <c r="D324" s="57"/>
      <c r="F324" s="57"/>
      <c r="H324" s="57"/>
      <c r="J324" s="57"/>
      <c r="L324" s="57"/>
      <c r="N324" s="57"/>
      <c r="P324" s="57"/>
      <c r="R324" s="57"/>
      <c r="Z324" s="57"/>
      <c r="AB324" s="57"/>
      <c r="AD324" s="57"/>
      <c r="AF324" s="57"/>
      <c r="AH324" s="57"/>
      <c r="BE324" s="11"/>
      <c r="BF324" s="11"/>
      <c r="BG324" s="11"/>
      <c r="BH324" s="11"/>
      <c r="BI324" s="11"/>
      <c r="BJ324" s="11"/>
      <c r="BK324" s="11"/>
      <c r="BL324" s="11"/>
      <c r="BM324" s="11"/>
      <c r="BN324" s="11"/>
      <c r="BO324" s="11"/>
      <c r="BP324" s="11"/>
      <c r="BQ324" s="11"/>
    </row>
    <row r="325" s="48" customFormat="1" ht="20.1" customHeight="1" spans="2:69">
      <c r="B325" s="57"/>
      <c r="D325" s="57"/>
      <c r="F325" s="57"/>
      <c r="H325" s="57"/>
      <c r="J325" s="57"/>
      <c r="L325" s="57"/>
      <c r="N325" s="57"/>
      <c r="P325" s="57"/>
      <c r="R325" s="57"/>
      <c r="Z325" s="57"/>
      <c r="AB325" s="57"/>
      <c r="AD325" s="57"/>
      <c r="AF325" s="57"/>
      <c r="AH325" s="57"/>
      <c r="BE325" s="11"/>
      <c r="BF325" s="11"/>
      <c r="BG325" s="11"/>
      <c r="BH325" s="11"/>
      <c r="BI325" s="11"/>
      <c r="BJ325" s="11"/>
      <c r="BK325" s="11"/>
      <c r="BL325" s="11"/>
      <c r="BM325" s="11"/>
      <c r="BN325" s="11"/>
      <c r="BO325" s="11"/>
      <c r="BP325" s="11"/>
      <c r="BQ325" s="11"/>
    </row>
    <row r="326" s="48" customFormat="1" ht="20.1" customHeight="1" spans="2:69">
      <c r="B326" s="57"/>
      <c r="D326" s="57"/>
      <c r="F326" s="57"/>
      <c r="H326" s="57"/>
      <c r="J326" s="57"/>
      <c r="L326" s="57"/>
      <c r="N326" s="57"/>
      <c r="P326" s="57"/>
      <c r="R326" s="57"/>
      <c r="Z326" s="57"/>
      <c r="AB326" s="57"/>
      <c r="AD326" s="57"/>
      <c r="AF326" s="57"/>
      <c r="AH326" s="57"/>
      <c r="BE326" s="11"/>
      <c r="BF326" s="11"/>
      <c r="BG326" s="11"/>
      <c r="BH326" s="11"/>
      <c r="BI326" s="11"/>
      <c r="BJ326" s="11"/>
      <c r="BK326" s="11"/>
      <c r="BL326" s="11"/>
      <c r="BM326" s="11"/>
      <c r="BN326" s="11"/>
      <c r="BO326" s="11"/>
      <c r="BP326" s="11"/>
      <c r="BQ326" s="11"/>
    </row>
    <row r="327" s="48" customFormat="1" ht="20.1" customHeight="1" spans="2:69">
      <c r="B327" s="57"/>
      <c r="D327" s="57"/>
      <c r="F327" s="57"/>
      <c r="H327" s="57"/>
      <c r="J327" s="57"/>
      <c r="L327" s="57"/>
      <c r="N327" s="57"/>
      <c r="P327" s="57"/>
      <c r="R327" s="57"/>
      <c r="Z327" s="57"/>
      <c r="AB327" s="57"/>
      <c r="AD327" s="57"/>
      <c r="AF327" s="57"/>
      <c r="AH327" s="57"/>
      <c r="BE327" s="11"/>
      <c r="BF327" s="11"/>
      <c r="BG327" s="11"/>
      <c r="BH327" s="11"/>
      <c r="BI327" s="11"/>
      <c r="BJ327" s="11"/>
      <c r="BK327" s="11"/>
      <c r="BL327" s="11"/>
      <c r="BM327" s="11"/>
      <c r="BN327" s="11"/>
      <c r="BO327" s="11"/>
      <c r="BP327" s="11"/>
      <c r="BQ327" s="11"/>
    </row>
    <row r="328" s="48" customFormat="1" ht="20.1" customHeight="1" spans="2:69">
      <c r="B328" s="57"/>
      <c r="D328" s="57"/>
      <c r="F328" s="57"/>
      <c r="H328" s="57"/>
      <c r="J328" s="57"/>
      <c r="L328" s="57"/>
      <c r="N328" s="57"/>
      <c r="P328" s="57"/>
      <c r="R328" s="57"/>
      <c r="Z328" s="57"/>
      <c r="AB328" s="57"/>
      <c r="AD328" s="57"/>
      <c r="AF328" s="57"/>
      <c r="AH328" s="57"/>
      <c r="BE328" s="11"/>
      <c r="BF328" s="11"/>
      <c r="BG328" s="11"/>
      <c r="BH328" s="11"/>
      <c r="BI328" s="11"/>
      <c r="BJ328" s="11"/>
      <c r="BK328" s="11"/>
      <c r="BL328" s="11"/>
      <c r="BM328" s="11"/>
      <c r="BN328" s="11"/>
      <c r="BO328" s="11"/>
      <c r="BP328" s="11"/>
      <c r="BQ328" s="11"/>
    </row>
    <row r="329" s="48" customFormat="1" ht="20.1" customHeight="1" spans="2:69">
      <c r="B329" s="57"/>
      <c r="D329" s="57"/>
      <c r="F329" s="57"/>
      <c r="H329" s="57"/>
      <c r="J329" s="57"/>
      <c r="L329" s="57"/>
      <c r="N329" s="57"/>
      <c r="P329" s="57"/>
      <c r="R329" s="57"/>
      <c r="Z329" s="57"/>
      <c r="AB329" s="57"/>
      <c r="AD329" s="57"/>
      <c r="AF329" s="57"/>
      <c r="AH329" s="57"/>
      <c r="BE329" s="11"/>
      <c r="BF329" s="11"/>
      <c r="BG329" s="11"/>
      <c r="BH329" s="11"/>
      <c r="BI329" s="11"/>
      <c r="BJ329" s="11"/>
      <c r="BK329" s="11"/>
      <c r="BL329" s="11"/>
      <c r="BM329" s="11"/>
      <c r="BN329" s="11"/>
      <c r="BO329" s="11"/>
      <c r="BP329" s="11"/>
      <c r="BQ329" s="11"/>
    </row>
    <row r="330" s="48" customFormat="1" ht="20.1" customHeight="1" spans="2:69">
      <c r="B330" s="57"/>
      <c r="D330" s="57"/>
      <c r="F330" s="57"/>
      <c r="H330" s="57"/>
      <c r="J330" s="57"/>
      <c r="L330" s="57"/>
      <c r="N330" s="57"/>
      <c r="P330" s="57"/>
      <c r="R330" s="57"/>
      <c r="Z330" s="57"/>
      <c r="AB330" s="57"/>
      <c r="AD330" s="57"/>
      <c r="AF330" s="57"/>
      <c r="AH330" s="57"/>
      <c r="BE330" s="11"/>
      <c r="BF330" s="11"/>
      <c r="BG330" s="11"/>
      <c r="BH330" s="11"/>
      <c r="BI330" s="11"/>
      <c r="BJ330" s="11"/>
      <c r="BK330" s="11"/>
      <c r="BL330" s="11"/>
      <c r="BM330" s="11"/>
      <c r="BN330" s="11"/>
      <c r="BO330" s="11"/>
      <c r="BP330" s="11"/>
      <c r="BQ330" s="11"/>
    </row>
    <row r="331" s="48" customFormat="1" ht="20.1" customHeight="1" spans="2:69">
      <c r="B331" s="57"/>
      <c r="D331" s="57"/>
      <c r="F331" s="57"/>
      <c r="H331" s="57"/>
      <c r="J331" s="57"/>
      <c r="L331" s="57"/>
      <c r="N331" s="57"/>
      <c r="P331" s="57"/>
      <c r="R331" s="57"/>
      <c r="Z331" s="57"/>
      <c r="AB331" s="57"/>
      <c r="AD331" s="57"/>
      <c r="AF331" s="57"/>
      <c r="AH331" s="57"/>
      <c r="BE331" s="11"/>
      <c r="BF331" s="11"/>
      <c r="BG331" s="11"/>
      <c r="BH331" s="11"/>
      <c r="BI331" s="11"/>
      <c r="BJ331" s="11"/>
      <c r="BK331" s="11"/>
      <c r="BL331" s="11"/>
      <c r="BM331" s="11"/>
      <c r="BN331" s="11"/>
      <c r="BO331" s="11"/>
      <c r="BP331" s="11"/>
      <c r="BQ331" s="11"/>
    </row>
    <row r="332" s="48" customFormat="1" ht="20.1" customHeight="1" spans="2:69">
      <c r="B332" s="57"/>
      <c r="D332" s="57"/>
      <c r="F332" s="57"/>
      <c r="H332" s="57"/>
      <c r="J332" s="57"/>
      <c r="L332" s="57"/>
      <c r="N332" s="57"/>
      <c r="P332" s="57"/>
      <c r="R332" s="57"/>
      <c r="Z332" s="57"/>
      <c r="AB332" s="57"/>
      <c r="AD332" s="57"/>
      <c r="AF332" s="57"/>
      <c r="AH332" s="57"/>
      <c r="BE332" s="11"/>
      <c r="BF332" s="11"/>
      <c r="BG332" s="11"/>
      <c r="BH332" s="11"/>
      <c r="BI332" s="11"/>
      <c r="BJ332" s="11"/>
      <c r="BK332" s="11"/>
      <c r="BL332" s="11"/>
      <c r="BM332" s="11"/>
      <c r="BN332" s="11"/>
      <c r="BO332" s="11"/>
      <c r="BP332" s="11"/>
      <c r="BQ332" s="11"/>
    </row>
    <row r="333" s="48" customFormat="1" ht="20.1" customHeight="1" spans="2:69">
      <c r="B333" s="57"/>
      <c r="D333" s="57"/>
      <c r="F333" s="57"/>
      <c r="H333" s="57"/>
      <c r="J333" s="57"/>
      <c r="L333" s="57"/>
      <c r="N333" s="57"/>
      <c r="P333" s="57"/>
      <c r="R333" s="57"/>
      <c r="Z333" s="57"/>
      <c r="AB333" s="57"/>
      <c r="AD333" s="57"/>
      <c r="AF333" s="57"/>
      <c r="AH333" s="57"/>
      <c r="BE333" s="11"/>
      <c r="BF333" s="11"/>
      <c r="BG333" s="11"/>
      <c r="BH333" s="11"/>
      <c r="BI333" s="11"/>
      <c r="BJ333" s="11"/>
      <c r="BK333" s="11"/>
      <c r="BL333" s="11"/>
      <c r="BM333" s="11"/>
      <c r="BN333" s="11"/>
      <c r="BO333" s="11"/>
      <c r="BP333" s="11"/>
      <c r="BQ333" s="11"/>
    </row>
    <row r="334" s="48" customFormat="1" ht="20.1" customHeight="1" spans="2:69">
      <c r="B334" s="57"/>
      <c r="D334" s="57"/>
      <c r="F334" s="57"/>
      <c r="H334" s="57"/>
      <c r="J334" s="57"/>
      <c r="L334" s="57"/>
      <c r="N334" s="57"/>
      <c r="P334" s="57"/>
      <c r="R334" s="57"/>
      <c r="Z334" s="57"/>
      <c r="AB334" s="57"/>
      <c r="AD334" s="57"/>
      <c r="AF334" s="57"/>
      <c r="AH334" s="57"/>
      <c r="BE334" s="11"/>
      <c r="BF334" s="11"/>
      <c r="BG334" s="11"/>
      <c r="BH334" s="11"/>
      <c r="BI334" s="11"/>
      <c r="BJ334" s="11"/>
      <c r="BK334" s="11"/>
      <c r="BL334" s="11"/>
      <c r="BM334" s="11"/>
      <c r="BN334" s="11"/>
      <c r="BO334" s="11"/>
      <c r="BP334" s="11"/>
      <c r="BQ334" s="11"/>
    </row>
    <row r="335" s="48" customFormat="1" ht="20.1" customHeight="1" spans="2:69">
      <c r="B335" s="57"/>
      <c r="D335" s="57"/>
      <c r="F335" s="57"/>
      <c r="H335" s="57"/>
      <c r="J335" s="57"/>
      <c r="L335" s="57"/>
      <c r="N335" s="57"/>
      <c r="P335" s="57"/>
      <c r="R335" s="57"/>
      <c r="Z335" s="57"/>
      <c r="AB335" s="57"/>
      <c r="AD335" s="57"/>
      <c r="AF335" s="57"/>
      <c r="AH335" s="57"/>
      <c r="BE335" s="11"/>
      <c r="BF335" s="11"/>
      <c r="BG335" s="11"/>
      <c r="BH335" s="11"/>
      <c r="BI335" s="11"/>
      <c r="BJ335" s="11"/>
      <c r="BK335" s="11"/>
      <c r="BL335" s="11"/>
      <c r="BM335" s="11"/>
      <c r="BN335" s="11"/>
      <c r="BO335" s="11"/>
      <c r="BP335" s="11"/>
      <c r="BQ335" s="11"/>
    </row>
    <row r="336" s="48" customFormat="1" ht="20.1" customHeight="1" spans="2:69">
      <c r="B336" s="57"/>
      <c r="D336" s="57"/>
      <c r="F336" s="57"/>
      <c r="H336" s="57"/>
      <c r="J336" s="57"/>
      <c r="L336" s="57"/>
      <c r="N336" s="57"/>
      <c r="P336" s="57"/>
      <c r="R336" s="57"/>
      <c r="Z336" s="57"/>
      <c r="AB336" s="57"/>
      <c r="AD336" s="57"/>
      <c r="AF336" s="57"/>
      <c r="AH336" s="57"/>
      <c r="BE336" s="11"/>
      <c r="BF336" s="11"/>
      <c r="BG336" s="11"/>
      <c r="BH336" s="11"/>
      <c r="BI336" s="11"/>
      <c r="BJ336" s="11"/>
      <c r="BK336" s="11"/>
      <c r="BL336" s="11"/>
      <c r="BM336" s="11"/>
      <c r="BN336" s="11"/>
      <c r="BO336" s="11"/>
      <c r="BP336" s="11"/>
      <c r="BQ336" s="11"/>
    </row>
    <row r="337" s="48" customFormat="1" ht="20.1" customHeight="1" spans="2:69">
      <c r="B337" s="57"/>
      <c r="D337" s="57"/>
      <c r="F337" s="57"/>
      <c r="H337" s="57"/>
      <c r="J337" s="57"/>
      <c r="L337" s="57"/>
      <c r="N337" s="57"/>
      <c r="P337" s="57"/>
      <c r="R337" s="57"/>
      <c r="Z337" s="57"/>
      <c r="AB337" s="57"/>
      <c r="AD337" s="57"/>
      <c r="AF337" s="57"/>
      <c r="AH337" s="57"/>
      <c r="BE337" s="11"/>
      <c r="BF337" s="11"/>
      <c r="BG337" s="11"/>
      <c r="BH337" s="11"/>
      <c r="BI337" s="11"/>
      <c r="BJ337" s="11"/>
      <c r="BK337" s="11"/>
      <c r="BL337" s="11"/>
      <c r="BM337" s="11"/>
      <c r="BN337" s="11"/>
      <c r="BO337" s="11"/>
      <c r="BP337" s="11"/>
      <c r="BQ337" s="11"/>
    </row>
    <row r="338" s="48" customFormat="1" ht="20.1" customHeight="1" spans="2:69">
      <c r="B338" s="57"/>
      <c r="D338" s="57"/>
      <c r="F338" s="57"/>
      <c r="H338" s="57"/>
      <c r="J338" s="57"/>
      <c r="L338" s="57"/>
      <c r="N338" s="57"/>
      <c r="P338" s="57"/>
      <c r="R338" s="57"/>
      <c r="Z338" s="57"/>
      <c r="AB338" s="57"/>
      <c r="AD338" s="57"/>
      <c r="AF338" s="57"/>
      <c r="AH338" s="57"/>
      <c r="BE338" s="11"/>
      <c r="BF338" s="11"/>
      <c r="BG338" s="11"/>
      <c r="BH338" s="11"/>
      <c r="BI338" s="11"/>
      <c r="BJ338" s="11"/>
      <c r="BK338" s="11"/>
      <c r="BL338" s="11"/>
      <c r="BM338" s="11"/>
      <c r="BN338" s="11"/>
      <c r="BO338" s="11"/>
      <c r="BP338" s="11"/>
      <c r="BQ338" s="11"/>
    </row>
    <row r="339" s="48" customFormat="1" ht="20.1" customHeight="1" spans="2:69">
      <c r="B339" s="57"/>
      <c r="D339" s="57"/>
      <c r="F339" s="57"/>
      <c r="H339" s="57"/>
      <c r="J339" s="57"/>
      <c r="L339" s="57"/>
      <c r="N339" s="57"/>
      <c r="P339" s="57"/>
      <c r="R339" s="57"/>
      <c r="Z339" s="57"/>
      <c r="AB339" s="57"/>
      <c r="AD339" s="57"/>
      <c r="AF339" s="57"/>
      <c r="AH339" s="57"/>
      <c r="BE339" s="11"/>
      <c r="BF339" s="11"/>
      <c r="BG339" s="11"/>
      <c r="BH339" s="11"/>
      <c r="BI339" s="11"/>
      <c r="BJ339" s="11"/>
      <c r="BK339" s="11"/>
      <c r="BL339" s="11"/>
      <c r="BM339" s="11"/>
      <c r="BN339" s="11"/>
      <c r="BO339" s="11"/>
      <c r="BP339" s="11"/>
      <c r="BQ339" s="11"/>
    </row>
    <row r="340" s="48" customFormat="1" ht="20.1" customHeight="1" spans="2:69">
      <c r="B340" s="57"/>
      <c r="D340" s="57"/>
      <c r="F340" s="57"/>
      <c r="H340" s="57"/>
      <c r="J340" s="57"/>
      <c r="L340" s="57"/>
      <c r="N340" s="57"/>
      <c r="P340" s="57"/>
      <c r="R340" s="57"/>
      <c r="Z340" s="57"/>
      <c r="AB340" s="57"/>
      <c r="AD340" s="57"/>
      <c r="AF340" s="57"/>
      <c r="AH340" s="57"/>
      <c r="BE340" s="11"/>
      <c r="BF340" s="11"/>
      <c r="BG340" s="11"/>
      <c r="BH340" s="11"/>
      <c r="BI340" s="11"/>
      <c r="BJ340" s="11"/>
      <c r="BK340" s="11"/>
      <c r="BL340" s="11"/>
      <c r="BM340" s="11"/>
      <c r="BN340" s="11"/>
      <c r="BO340" s="11"/>
      <c r="BP340" s="11"/>
      <c r="BQ340" s="11"/>
    </row>
    <row r="341" s="48" customFormat="1" ht="20.1" customHeight="1" spans="2:69">
      <c r="B341" s="57"/>
      <c r="D341" s="57"/>
      <c r="F341" s="57"/>
      <c r="H341" s="57"/>
      <c r="J341" s="57"/>
      <c r="L341" s="57"/>
      <c r="N341" s="57"/>
      <c r="P341" s="57"/>
      <c r="R341" s="57"/>
      <c r="Z341" s="57"/>
      <c r="AB341" s="57"/>
      <c r="AD341" s="57"/>
      <c r="AF341" s="57"/>
      <c r="AH341" s="57"/>
      <c r="BE341" s="11"/>
      <c r="BF341" s="11"/>
      <c r="BG341" s="11"/>
      <c r="BH341" s="11"/>
      <c r="BI341" s="11"/>
      <c r="BJ341" s="11"/>
      <c r="BK341" s="11"/>
      <c r="BL341" s="11"/>
      <c r="BM341" s="11"/>
      <c r="BN341" s="11"/>
      <c r="BO341" s="11"/>
      <c r="BP341" s="11"/>
      <c r="BQ341" s="11"/>
    </row>
    <row r="342" s="48" customFormat="1" ht="20.1" customHeight="1" spans="2:69">
      <c r="B342" s="57"/>
      <c r="D342" s="57"/>
      <c r="F342" s="57"/>
      <c r="H342" s="57"/>
      <c r="J342" s="57"/>
      <c r="L342" s="57"/>
      <c r="N342" s="57"/>
      <c r="P342" s="57"/>
      <c r="R342" s="57"/>
      <c r="Z342" s="57"/>
      <c r="AB342" s="57"/>
      <c r="AD342" s="57"/>
      <c r="AF342" s="57"/>
      <c r="AH342" s="57"/>
      <c r="BE342" s="11"/>
      <c r="BF342" s="11"/>
      <c r="BG342" s="11"/>
      <c r="BH342" s="11"/>
      <c r="BI342" s="11"/>
      <c r="BJ342" s="11"/>
      <c r="BK342" s="11"/>
      <c r="BL342" s="11"/>
      <c r="BM342" s="11"/>
      <c r="BN342" s="11"/>
      <c r="BO342" s="11"/>
      <c r="BP342" s="11"/>
      <c r="BQ342" s="11"/>
    </row>
    <row r="343" s="48" customFormat="1" ht="20.1" customHeight="1" spans="2:69">
      <c r="B343" s="57"/>
      <c r="D343" s="57"/>
      <c r="F343" s="57"/>
      <c r="H343" s="57"/>
      <c r="J343" s="57"/>
      <c r="L343" s="57"/>
      <c r="N343" s="57"/>
      <c r="P343" s="57"/>
      <c r="R343" s="57"/>
      <c r="Z343" s="57"/>
      <c r="AB343" s="57"/>
      <c r="AD343" s="57"/>
      <c r="AF343" s="57"/>
      <c r="AH343" s="57"/>
      <c r="BE343" s="11"/>
      <c r="BF343" s="11"/>
      <c r="BG343" s="11"/>
      <c r="BH343" s="11"/>
      <c r="BI343" s="11"/>
      <c r="BJ343" s="11"/>
      <c r="BK343" s="11"/>
      <c r="BL343" s="11"/>
      <c r="BM343" s="11"/>
      <c r="BN343" s="11"/>
      <c r="BO343" s="11"/>
      <c r="BP343" s="11"/>
      <c r="BQ343" s="11"/>
    </row>
    <row r="344" s="48" customFormat="1" ht="20.1" customHeight="1" spans="2:69">
      <c r="B344" s="57"/>
      <c r="D344" s="57"/>
      <c r="F344" s="57"/>
      <c r="H344" s="57"/>
      <c r="J344" s="57"/>
      <c r="L344" s="57"/>
      <c r="N344" s="57"/>
      <c r="P344" s="57"/>
      <c r="R344" s="57"/>
      <c r="Z344" s="57"/>
      <c r="AB344" s="57"/>
      <c r="AD344" s="57"/>
      <c r="AF344" s="57"/>
      <c r="AH344" s="57"/>
      <c r="BE344" s="11"/>
      <c r="BF344" s="11"/>
      <c r="BG344" s="11"/>
      <c r="BH344" s="11"/>
      <c r="BI344" s="11"/>
      <c r="BJ344" s="11"/>
      <c r="BK344" s="11"/>
      <c r="BL344" s="11"/>
      <c r="BM344" s="11"/>
      <c r="BN344" s="11"/>
      <c r="BO344" s="11"/>
      <c r="BP344" s="11"/>
      <c r="BQ344" s="11"/>
    </row>
    <row r="345" s="48" customFormat="1" ht="20.1" customHeight="1" spans="2:69">
      <c r="B345" s="57"/>
      <c r="D345" s="57"/>
      <c r="F345" s="57"/>
      <c r="H345" s="57"/>
      <c r="J345" s="57"/>
      <c r="L345" s="57"/>
      <c r="N345" s="57"/>
      <c r="P345" s="57"/>
      <c r="R345" s="57"/>
      <c r="Z345" s="57"/>
      <c r="AB345" s="57"/>
      <c r="AD345" s="57"/>
      <c r="AF345" s="57"/>
      <c r="AH345" s="57"/>
      <c r="BE345" s="11"/>
      <c r="BF345" s="11"/>
      <c r="BG345" s="11"/>
      <c r="BH345" s="11"/>
      <c r="BI345" s="11"/>
      <c r="BJ345" s="11"/>
      <c r="BK345" s="11"/>
      <c r="BL345" s="11"/>
      <c r="BM345" s="11"/>
      <c r="BN345" s="11"/>
      <c r="BO345" s="11"/>
      <c r="BP345" s="11"/>
      <c r="BQ345" s="11"/>
    </row>
    <row r="346" s="48" customFormat="1" ht="20.1" customHeight="1" spans="2:69">
      <c r="B346" s="57"/>
      <c r="D346" s="57"/>
      <c r="F346" s="57"/>
      <c r="H346" s="57"/>
      <c r="J346" s="57"/>
      <c r="L346" s="57"/>
      <c r="N346" s="57"/>
      <c r="P346" s="57"/>
      <c r="R346" s="57"/>
      <c r="Z346" s="57"/>
      <c r="AB346" s="57"/>
      <c r="AD346" s="57"/>
      <c r="AF346" s="57"/>
      <c r="AH346" s="57"/>
      <c r="BE346" s="11"/>
      <c r="BF346" s="11"/>
      <c r="BG346" s="11"/>
      <c r="BH346" s="11"/>
      <c r="BI346" s="11"/>
      <c r="BJ346" s="11"/>
      <c r="BK346" s="11"/>
      <c r="BL346" s="11"/>
      <c r="BM346" s="11"/>
      <c r="BN346" s="11"/>
      <c r="BO346" s="11"/>
      <c r="BP346" s="11"/>
      <c r="BQ346" s="11"/>
    </row>
    <row r="347" s="48" customFormat="1" ht="20.1" customHeight="1" spans="2:69">
      <c r="B347" s="57"/>
      <c r="D347" s="57"/>
      <c r="F347" s="57"/>
      <c r="H347" s="57"/>
      <c r="J347" s="57"/>
      <c r="L347" s="57"/>
      <c r="N347" s="57"/>
      <c r="P347" s="57"/>
      <c r="R347" s="57"/>
      <c r="Z347" s="57"/>
      <c r="AB347" s="57"/>
      <c r="AD347" s="57"/>
      <c r="AF347" s="57"/>
      <c r="AH347" s="57"/>
      <c r="BE347" s="11"/>
      <c r="BF347" s="11"/>
      <c r="BG347" s="11"/>
      <c r="BH347" s="11"/>
      <c r="BI347" s="11"/>
      <c r="BJ347" s="11"/>
      <c r="BK347" s="11"/>
      <c r="BL347" s="11"/>
      <c r="BM347" s="11"/>
      <c r="BN347" s="11"/>
      <c r="BO347" s="11"/>
      <c r="BP347" s="11"/>
      <c r="BQ347" s="11"/>
    </row>
    <row r="348" s="48" customFormat="1" ht="20.1" customHeight="1" spans="2:69">
      <c r="B348" s="57"/>
      <c r="D348" s="57"/>
      <c r="F348" s="57"/>
      <c r="H348" s="57"/>
      <c r="J348" s="57"/>
      <c r="L348" s="57"/>
      <c r="N348" s="57"/>
      <c r="P348" s="57"/>
      <c r="R348" s="57"/>
      <c r="Z348" s="57"/>
      <c r="AB348" s="57"/>
      <c r="AD348" s="57"/>
      <c r="AF348" s="57"/>
      <c r="AH348" s="57"/>
      <c r="BE348" s="11"/>
      <c r="BF348" s="11"/>
      <c r="BG348" s="11"/>
      <c r="BH348" s="11"/>
      <c r="BI348" s="11"/>
      <c r="BJ348" s="11"/>
      <c r="BK348" s="11"/>
      <c r="BL348" s="11"/>
      <c r="BM348" s="11"/>
      <c r="BN348" s="11"/>
      <c r="BO348" s="11"/>
      <c r="BP348" s="11"/>
      <c r="BQ348" s="11"/>
    </row>
    <row r="349" s="48" customFormat="1" ht="20.1" customHeight="1" spans="2:69">
      <c r="B349" s="57"/>
      <c r="D349" s="57"/>
      <c r="F349" s="57"/>
      <c r="H349" s="57"/>
      <c r="J349" s="57"/>
      <c r="L349" s="57"/>
      <c r="N349" s="57"/>
      <c r="P349" s="57"/>
      <c r="R349" s="57"/>
      <c r="Z349" s="57"/>
      <c r="AB349" s="57"/>
      <c r="AD349" s="57"/>
      <c r="AF349" s="57"/>
      <c r="AH349" s="57"/>
      <c r="BE349" s="11"/>
      <c r="BF349" s="11"/>
      <c r="BG349" s="11"/>
      <c r="BH349" s="11"/>
      <c r="BI349" s="11"/>
      <c r="BJ349" s="11"/>
      <c r="BK349" s="11"/>
      <c r="BL349" s="11"/>
      <c r="BM349" s="11"/>
      <c r="BN349" s="11"/>
      <c r="BO349" s="11"/>
      <c r="BP349" s="11"/>
      <c r="BQ349" s="11"/>
    </row>
    <row r="350" s="48" customFormat="1" ht="20.1" customHeight="1" spans="2:69">
      <c r="B350" s="57"/>
      <c r="D350" s="57"/>
      <c r="F350" s="57"/>
      <c r="H350" s="57"/>
      <c r="J350" s="57"/>
      <c r="L350" s="57"/>
      <c r="N350" s="57"/>
      <c r="P350" s="57"/>
      <c r="R350" s="57"/>
      <c r="Z350" s="57"/>
      <c r="AB350" s="57"/>
      <c r="AD350" s="57"/>
      <c r="AF350" s="57"/>
      <c r="AH350" s="57"/>
      <c r="BE350" s="11"/>
      <c r="BF350" s="11"/>
      <c r="BG350" s="11"/>
      <c r="BH350" s="11"/>
      <c r="BI350" s="11"/>
      <c r="BJ350" s="11"/>
      <c r="BK350" s="11"/>
      <c r="BL350" s="11"/>
      <c r="BM350" s="11"/>
      <c r="BN350" s="11"/>
      <c r="BO350" s="11"/>
      <c r="BP350" s="11"/>
      <c r="BQ350" s="11"/>
    </row>
    <row r="351" s="48" customFormat="1" ht="20.1" customHeight="1" spans="2:69">
      <c r="B351" s="57"/>
      <c r="D351" s="57"/>
      <c r="F351" s="57"/>
      <c r="H351" s="57"/>
      <c r="J351" s="57"/>
      <c r="L351" s="57"/>
      <c r="N351" s="57"/>
      <c r="P351" s="57"/>
      <c r="R351" s="57"/>
      <c r="Z351" s="57"/>
      <c r="AB351" s="57"/>
      <c r="AD351" s="57"/>
      <c r="AF351" s="57"/>
      <c r="AH351" s="57"/>
      <c r="BE351" s="11"/>
      <c r="BF351" s="11"/>
      <c r="BG351" s="11"/>
      <c r="BH351" s="11"/>
      <c r="BI351" s="11"/>
      <c r="BJ351" s="11"/>
      <c r="BK351" s="11"/>
      <c r="BL351" s="11"/>
      <c r="BM351" s="11"/>
      <c r="BN351" s="11"/>
      <c r="BO351" s="11"/>
      <c r="BP351" s="11"/>
      <c r="BQ351" s="11"/>
    </row>
    <row r="352" s="48" customFormat="1" ht="20.1" customHeight="1" spans="2:69">
      <c r="B352" s="57"/>
      <c r="D352" s="57"/>
      <c r="F352" s="57"/>
      <c r="H352" s="57"/>
      <c r="J352" s="57"/>
      <c r="L352" s="57"/>
      <c r="N352" s="57"/>
      <c r="P352" s="57"/>
      <c r="R352" s="57"/>
      <c r="Z352" s="57"/>
      <c r="AB352" s="57"/>
      <c r="AD352" s="57"/>
      <c r="AF352" s="57"/>
      <c r="AH352" s="57"/>
      <c r="BE352" s="11"/>
      <c r="BF352" s="11"/>
      <c r="BG352" s="11"/>
      <c r="BH352" s="11"/>
      <c r="BI352" s="11"/>
      <c r="BJ352" s="11"/>
      <c r="BK352" s="11"/>
      <c r="BL352" s="11"/>
      <c r="BM352" s="11"/>
      <c r="BN352" s="11"/>
      <c r="BO352" s="11"/>
      <c r="BP352" s="11"/>
      <c r="BQ352" s="11"/>
    </row>
    <row r="353" s="48" customFormat="1" ht="20.1" customHeight="1" spans="2:69">
      <c r="B353" s="57"/>
      <c r="D353" s="57"/>
      <c r="F353" s="57"/>
      <c r="H353" s="57"/>
      <c r="J353" s="57"/>
      <c r="L353" s="57"/>
      <c r="N353" s="57"/>
      <c r="P353" s="57"/>
      <c r="R353" s="57"/>
      <c r="Z353" s="57"/>
      <c r="AB353" s="57"/>
      <c r="AD353" s="57"/>
      <c r="AF353" s="57"/>
      <c r="AH353" s="57"/>
      <c r="BE353" s="11"/>
      <c r="BF353" s="11"/>
      <c r="BG353" s="11"/>
      <c r="BH353" s="11"/>
      <c r="BI353" s="11"/>
      <c r="BJ353" s="11"/>
      <c r="BK353" s="11"/>
      <c r="BL353" s="11"/>
      <c r="BM353" s="11"/>
      <c r="BN353" s="11"/>
      <c r="BO353" s="11"/>
      <c r="BP353" s="11"/>
      <c r="BQ353" s="11"/>
    </row>
    <row r="354" s="48" customFormat="1" ht="20.1" customHeight="1" spans="2:69">
      <c r="B354" s="57"/>
      <c r="D354" s="57"/>
      <c r="F354" s="57"/>
      <c r="H354" s="57"/>
      <c r="J354" s="57"/>
      <c r="L354" s="57"/>
      <c r="N354" s="57"/>
      <c r="P354" s="57"/>
      <c r="R354" s="57"/>
      <c r="Z354" s="57"/>
      <c r="AB354" s="57"/>
      <c r="AD354" s="57"/>
      <c r="AF354" s="57"/>
      <c r="AH354" s="57"/>
      <c r="BE354" s="11"/>
      <c r="BF354" s="11"/>
      <c r="BG354" s="11"/>
      <c r="BH354" s="11"/>
      <c r="BI354" s="11"/>
      <c r="BJ354" s="11"/>
      <c r="BK354" s="11"/>
      <c r="BL354" s="11"/>
      <c r="BM354" s="11"/>
      <c r="BN354" s="11"/>
      <c r="BO354" s="11"/>
      <c r="BP354" s="11"/>
      <c r="BQ354" s="11"/>
    </row>
    <row r="355" s="48" customFormat="1" ht="20.1" customHeight="1" spans="2:69">
      <c r="B355" s="57"/>
      <c r="D355" s="57"/>
      <c r="F355" s="57"/>
      <c r="H355" s="57"/>
      <c r="J355" s="57"/>
      <c r="L355" s="57"/>
      <c r="N355" s="57"/>
      <c r="P355" s="57"/>
      <c r="R355" s="57"/>
      <c r="Z355" s="57"/>
      <c r="AB355" s="57"/>
      <c r="AD355" s="57"/>
      <c r="AF355" s="57"/>
      <c r="AH355" s="57"/>
      <c r="BE355" s="11"/>
      <c r="BF355" s="11"/>
      <c r="BG355" s="11"/>
      <c r="BH355" s="11"/>
      <c r="BI355" s="11"/>
      <c r="BJ355" s="11"/>
      <c r="BK355" s="11"/>
      <c r="BL355" s="11"/>
      <c r="BM355" s="11"/>
      <c r="BN355" s="11"/>
      <c r="BO355" s="11"/>
      <c r="BP355" s="11"/>
      <c r="BQ355" s="11"/>
    </row>
    <row r="356" s="48" customFormat="1" ht="20.1" customHeight="1" spans="2:69">
      <c r="B356" s="57"/>
      <c r="D356" s="57"/>
      <c r="F356" s="57"/>
      <c r="H356" s="57"/>
      <c r="J356" s="57"/>
      <c r="L356" s="57"/>
      <c r="N356" s="57"/>
      <c r="P356" s="57"/>
      <c r="R356" s="57"/>
      <c r="Z356" s="57"/>
      <c r="AB356" s="57"/>
      <c r="AD356" s="57"/>
      <c r="AF356" s="57"/>
      <c r="AH356" s="57"/>
      <c r="BE356" s="11"/>
      <c r="BF356" s="11"/>
      <c r="BG356" s="11"/>
      <c r="BH356" s="11"/>
      <c r="BI356" s="11"/>
      <c r="BJ356" s="11"/>
      <c r="BK356" s="11"/>
      <c r="BL356" s="11"/>
      <c r="BM356" s="11"/>
      <c r="BN356" s="11"/>
      <c r="BO356" s="11"/>
      <c r="BP356" s="11"/>
      <c r="BQ356" s="11"/>
    </row>
    <row r="357" s="48" customFormat="1" ht="20.1" customHeight="1" spans="2:69">
      <c r="B357" s="57"/>
      <c r="D357" s="57"/>
      <c r="F357" s="57"/>
      <c r="H357" s="57"/>
      <c r="J357" s="57"/>
      <c r="L357" s="57"/>
      <c r="N357" s="57"/>
      <c r="P357" s="57"/>
      <c r="R357" s="57"/>
      <c r="Z357" s="57"/>
      <c r="AB357" s="57"/>
      <c r="AD357" s="57"/>
      <c r="AF357" s="57"/>
      <c r="AH357" s="57"/>
      <c r="BE357" s="11"/>
      <c r="BF357" s="11"/>
      <c r="BG357" s="11"/>
      <c r="BH357" s="11"/>
      <c r="BI357" s="11"/>
      <c r="BJ357" s="11"/>
      <c r="BK357" s="11"/>
      <c r="BL357" s="11"/>
      <c r="BM357" s="11"/>
      <c r="BN357" s="11"/>
      <c r="BO357" s="11"/>
      <c r="BP357" s="11"/>
      <c r="BQ357" s="11"/>
    </row>
    <row r="358" s="48" customFormat="1" ht="20.1" customHeight="1" spans="2:69">
      <c r="B358" s="57"/>
      <c r="D358" s="57"/>
      <c r="F358" s="57"/>
      <c r="H358" s="57"/>
      <c r="J358" s="57"/>
      <c r="L358" s="57"/>
      <c r="N358" s="57"/>
      <c r="P358" s="57"/>
      <c r="R358" s="57"/>
      <c r="Z358" s="57"/>
      <c r="AB358" s="57"/>
      <c r="AD358" s="57"/>
      <c r="AF358" s="57"/>
      <c r="AH358" s="57"/>
      <c r="BE358" s="11"/>
      <c r="BF358" s="11"/>
      <c r="BG358" s="11"/>
      <c r="BH358" s="11"/>
      <c r="BI358" s="11"/>
      <c r="BJ358" s="11"/>
      <c r="BK358" s="11"/>
      <c r="BL358" s="11"/>
      <c r="BM358" s="11"/>
      <c r="BN358" s="11"/>
      <c r="BO358" s="11"/>
      <c r="BP358" s="11"/>
      <c r="BQ358" s="11"/>
    </row>
    <row r="359" s="48" customFormat="1" ht="20.1" customHeight="1" spans="2:69">
      <c r="B359" s="57"/>
      <c r="D359" s="57"/>
      <c r="F359" s="57"/>
      <c r="H359" s="57"/>
      <c r="J359" s="57"/>
      <c r="L359" s="57"/>
      <c r="N359" s="57"/>
      <c r="P359" s="57"/>
      <c r="R359" s="57"/>
      <c r="Z359" s="57"/>
      <c r="AB359" s="57"/>
      <c r="AD359" s="57"/>
      <c r="AF359" s="57"/>
      <c r="AH359" s="57"/>
      <c r="BE359" s="11"/>
      <c r="BF359" s="11"/>
      <c r="BG359" s="11"/>
      <c r="BH359" s="11"/>
      <c r="BI359" s="11"/>
      <c r="BJ359" s="11"/>
      <c r="BK359" s="11"/>
      <c r="BL359" s="11"/>
      <c r="BM359" s="11"/>
      <c r="BN359" s="11"/>
      <c r="BO359" s="11"/>
      <c r="BP359" s="11"/>
      <c r="BQ359" s="11"/>
    </row>
    <row r="360" s="48" customFormat="1" ht="20.1" customHeight="1" spans="2:69">
      <c r="B360" s="57"/>
      <c r="D360" s="57"/>
      <c r="F360" s="57"/>
      <c r="H360" s="57"/>
      <c r="J360" s="57"/>
      <c r="L360" s="57"/>
      <c r="N360" s="57"/>
      <c r="P360" s="57"/>
      <c r="R360" s="57"/>
      <c r="Z360" s="57"/>
      <c r="AB360" s="57"/>
      <c r="AD360" s="57"/>
      <c r="AF360" s="57"/>
      <c r="AH360" s="57"/>
      <c r="BE360" s="11"/>
      <c r="BF360" s="11"/>
      <c r="BG360" s="11"/>
      <c r="BH360" s="11"/>
      <c r="BI360" s="11"/>
      <c r="BJ360" s="11"/>
      <c r="BK360" s="11"/>
      <c r="BL360" s="11"/>
      <c r="BM360" s="11"/>
      <c r="BN360" s="11"/>
      <c r="BO360" s="11"/>
      <c r="BP360" s="11"/>
      <c r="BQ360" s="11"/>
    </row>
    <row r="361" s="48" customFormat="1" ht="20.1" customHeight="1" spans="2:69">
      <c r="B361" s="57"/>
      <c r="D361" s="57"/>
      <c r="F361" s="57"/>
      <c r="H361" s="57"/>
      <c r="J361" s="57"/>
      <c r="L361" s="57"/>
      <c r="N361" s="57"/>
      <c r="P361" s="57"/>
      <c r="R361" s="57"/>
      <c r="Z361" s="57"/>
      <c r="AB361" s="57"/>
      <c r="AD361" s="57"/>
      <c r="AF361" s="57"/>
      <c r="AH361" s="57"/>
      <c r="BE361" s="11"/>
      <c r="BF361" s="11"/>
      <c r="BG361" s="11"/>
      <c r="BH361" s="11"/>
      <c r="BI361" s="11"/>
      <c r="BJ361" s="11"/>
      <c r="BK361" s="11"/>
      <c r="BL361" s="11"/>
      <c r="BM361" s="11"/>
      <c r="BN361" s="11"/>
      <c r="BO361" s="11"/>
      <c r="BP361" s="11"/>
      <c r="BQ361" s="11"/>
    </row>
    <row r="362" s="48" customFormat="1" ht="20.1" customHeight="1" spans="2:69">
      <c r="B362" s="57"/>
      <c r="D362" s="57"/>
      <c r="F362" s="57"/>
      <c r="H362" s="57"/>
      <c r="J362" s="57"/>
      <c r="L362" s="57"/>
      <c r="N362" s="57"/>
      <c r="P362" s="57"/>
      <c r="R362" s="57"/>
      <c r="Z362" s="57"/>
      <c r="AB362" s="57"/>
      <c r="AD362" s="57"/>
      <c r="AF362" s="57"/>
      <c r="AH362" s="57"/>
      <c r="BE362" s="11"/>
      <c r="BF362" s="11"/>
      <c r="BG362" s="11"/>
      <c r="BH362" s="11"/>
      <c r="BI362" s="11"/>
      <c r="BJ362" s="11"/>
      <c r="BK362" s="11"/>
      <c r="BL362" s="11"/>
      <c r="BM362" s="11"/>
      <c r="BN362" s="11"/>
      <c r="BO362" s="11"/>
      <c r="BP362" s="11"/>
      <c r="BQ362" s="11"/>
    </row>
    <row r="363" s="48" customFormat="1" ht="20.1" customHeight="1" spans="2:69">
      <c r="B363" s="57"/>
      <c r="D363" s="57"/>
      <c r="F363" s="57"/>
      <c r="H363" s="57"/>
      <c r="J363" s="57"/>
      <c r="L363" s="57"/>
      <c r="N363" s="57"/>
      <c r="P363" s="57"/>
      <c r="R363" s="57"/>
      <c r="Z363" s="57"/>
      <c r="AB363" s="57"/>
      <c r="AD363" s="57"/>
      <c r="AF363" s="57"/>
      <c r="AH363" s="57"/>
      <c r="BE363" s="11"/>
      <c r="BF363" s="11"/>
      <c r="BG363" s="11"/>
      <c r="BH363" s="11"/>
      <c r="BI363" s="11"/>
      <c r="BJ363" s="11"/>
      <c r="BK363" s="11"/>
      <c r="BL363" s="11"/>
      <c r="BM363" s="11"/>
      <c r="BN363" s="11"/>
      <c r="BO363" s="11"/>
      <c r="BP363" s="11"/>
      <c r="BQ363" s="11"/>
    </row>
    <row r="364" s="48" customFormat="1" ht="20.1" customHeight="1" spans="2:69">
      <c r="B364" s="57"/>
      <c r="D364" s="57"/>
      <c r="F364" s="57"/>
      <c r="H364" s="57"/>
      <c r="J364" s="57"/>
      <c r="L364" s="57"/>
      <c r="N364" s="57"/>
      <c r="P364" s="57"/>
      <c r="R364" s="57"/>
      <c r="Z364" s="57"/>
      <c r="AB364" s="57"/>
      <c r="AD364" s="57"/>
      <c r="AF364" s="57"/>
      <c r="AH364" s="57"/>
      <c r="BE364" s="11"/>
      <c r="BF364" s="11"/>
      <c r="BG364" s="11"/>
      <c r="BH364" s="11"/>
      <c r="BI364" s="11"/>
      <c r="BJ364" s="11"/>
      <c r="BK364" s="11"/>
      <c r="BL364" s="11"/>
      <c r="BM364" s="11"/>
      <c r="BN364" s="11"/>
      <c r="BO364" s="11"/>
      <c r="BP364" s="11"/>
      <c r="BQ364" s="11"/>
    </row>
    <row r="365" s="48" customFormat="1" ht="20.1" customHeight="1" spans="2:69">
      <c r="B365" s="57"/>
      <c r="D365" s="57"/>
      <c r="F365" s="57"/>
      <c r="H365" s="57"/>
      <c r="J365" s="57"/>
      <c r="L365" s="57"/>
      <c r="N365" s="57"/>
      <c r="P365" s="57"/>
      <c r="R365" s="57"/>
      <c r="Z365" s="57"/>
      <c r="AB365" s="57"/>
      <c r="AD365" s="57"/>
      <c r="AF365" s="57"/>
      <c r="AH365" s="57"/>
      <c r="BE365" s="11"/>
      <c r="BF365" s="11"/>
      <c r="BG365" s="11"/>
      <c r="BH365" s="11"/>
      <c r="BI365" s="11"/>
      <c r="BJ365" s="11"/>
      <c r="BK365" s="11"/>
      <c r="BL365" s="11"/>
      <c r="BM365" s="11"/>
      <c r="BN365" s="11"/>
      <c r="BO365" s="11"/>
      <c r="BP365" s="11"/>
      <c r="BQ365" s="11"/>
    </row>
    <row r="366" s="48" customFormat="1" ht="20.1" customHeight="1" spans="2:69">
      <c r="B366" s="57"/>
      <c r="D366" s="57"/>
      <c r="F366" s="57"/>
      <c r="H366" s="57"/>
      <c r="J366" s="57"/>
      <c r="L366" s="57"/>
      <c r="N366" s="57"/>
      <c r="P366" s="57"/>
      <c r="R366" s="57"/>
      <c r="Z366" s="57"/>
      <c r="AB366" s="57"/>
      <c r="AD366" s="57"/>
      <c r="AF366" s="57"/>
      <c r="AH366" s="57"/>
      <c r="BE366" s="11"/>
      <c r="BF366" s="11"/>
      <c r="BG366" s="11"/>
      <c r="BH366" s="11"/>
      <c r="BI366" s="11"/>
      <c r="BJ366" s="11"/>
      <c r="BK366" s="11"/>
      <c r="BL366" s="11"/>
      <c r="BM366" s="11"/>
      <c r="BN366" s="11"/>
      <c r="BO366" s="11"/>
      <c r="BP366" s="11"/>
      <c r="BQ366" s="11"/>
    </row>
    <row r="367" s="48" customFormat="1" ht="20.1" customHeight="1" spans="2:69">
      <c r="B367" s="57"/>
      <c r="D367" s="57"/>
      <c r="F367" s="57"/>
      <c r="H367" s="57"/>
      <c r="J367" s="57"/>
      <c r="L367" s="57"/>
      <c r="N367" s="57"/>
      <c r="P367" s="57"/>
      <c r="R367" s="57"/>
      <c r="Z367" s="57"/>
      <c r="AB367" s="57"/>
      <c r="AD367" s="57"/>
      <c r="AF367" s="57"/>
      <c r="AH367" s="57"/>
      <c r="BE367" s="11"/>
      <c r="BF367" s="11"/>
      <c r="BG367" s="11"/>
      <c r="BH367" s="11"/>
      <c r="BI367" s="11"/>
      <c r="BJ367" s="11"/>
      <c r="BK367" s="11"/>
      <c r="BL367" s="11"/>
      <c r="BM367" s="11"/>
      <c r="BN367" s="11"/>
      <c r="BO367" s="11"/>
      <c r="BP367" s="11"/>
      <c r="BQ367" s="11"/>
    </row>
    <row r="368" s="48" customFormat="1" ht="20.1" customHeight="1" spans="2:69">
      <c r="B368" s="57"/>
      <c r="D368" s="57"/>
      <c r="F368" s="57"/>
      <c r="H368" s="57"/>
      <c r="J368" s="57"/>
      <c r="L368" s="57"/>
      <c r="N368" s="57"/>
      <c r="P368" s="57"/>
      <c r="R368" s="57"/>
      <c r="Z368" s="57"/>
      <c r="AB368" s="57"/>
      <c r="AD368" s="57"/>
      <c r="AF368" s="57"/>
      <c r="AH368" s="57"/>
      <c r="BE368" s="11"/>
      <c r="BF368" s="11"/>
      <c r="BG368" s="11"/>
      <c r="BH368" s="11"/>
      <c r="BI368" s="11"/>
      <c r="BJ368" s="11"/>
      <c r="BK368" s="11"/>
      <c r="BL368" s="11"/>
      <c r="BM368" s="11"/>
      <c r="BN368" s="11"/>
      <c r="BO368" s="11"/>
      <c r="BP368" s="11"/>
      <c r="BQ368" s="11"/>
    </row>
    <row r="369" s="48" customFormat="1" ht="20.1" customHeight="1" spans="2:69">
      <c r="B369" s="57"/>
      <c r="D369" s="57"/>
      <c r="F369" s="57"/>
      <c r="H369" s="57"/>
      <c r="J369" s="57"/>
      <c r="L369" s="57"/>
      <c r="N369" s="57"/>
      <c r="P369" s="57"/>
      <c r="R369" s="57"/>
      <c r="Z369" s="57"/>
      <c r="AB369" s="57"/>
      <c r="AD369" s="57"/>
      <c r="AF369" s="57"/>
      <c r="AH369" s="57"/>
      <c r="BE369" s="11"/>
      <c r="BF369" s="11"/>
      <c r="BG369" s="11"/>
      <c r="BH369" s="11"/>
      <c r="BI369" s="11"/>
      <c r="BJ369" s="11"/>
      <c r="BK369" s="11"/>
      <c r="BL369" s="11"/>
      <c r="BM369" s="11"/>
      <c r="BN369" s="11"/>
      <c r="BO369" s="11"/>
      <c r="BP369" s="11"/>
      <c r="BQ369" s="11"/>
    </row>
    <row r="370" s="48" customFormat="1" ht="20.1" customHeight="1" spans="2:69">
      <c r="B370" s="57"/>
      <c r="D370" s="57"/>
      <c r="F370" s="57"/>
      <c r="H370" s="57"/>
      <c r="J370" s="57"/>
      <c r="L370" s="57"/>
      <c r="N370" s="57"/>
      <c r="P370" s="57"/>
      <c r="R370" s="57"/>
      <c r="Z370" s="57"/>
      <c r="AB370" s="57"/>
      <c r="AD370" s="57"/>
      <c r="AF370" s="57"/>
      <c r="AH370" s="57"/>
      <c r="BE370" s="11"/>
      <c r="BF370" s="11"/>
      <c r="BG370" s="11"/>
      <c r="BH370" s="11"/>
      <c r="BI370" s="11"/>
      <c r="BJ370" s="11"/>
      <c r="BK370" s="11"/>
      <c r="BL370" s="11"/>
      <c r="BM370" s="11"/>
      <c r="BN370" s="11"/>
      <c r="BO370" s="11"/>
      <c r="BP370" s="11"/>
      <c r="BQ370" s="11"/>
    </row>
    <row r="371" s="48" customFormat="1" ht="20.1" customHeight="1" spans="2:69">
      <c r="B371" s="57"/>
      <c r="D371" s="57"/>
      <c r="F371" s="57"/>
      <c r="H371" s="57"/>
      <c r="J371" s="57"/>
      <c r="L371" s="57"/>
      <c r="N371" s="57"/>
      <c r="P371" s="57"/>
      <c r="R371" s="57"/>
      <c r="Z371" s="57"/>
      <c r="AB371" s="57"/>
      <c r="AD371" s="57"/>
      <c r="AF371" s="57"/>
      <c r="AH371" s="57"/>
      <c r="BE371" s="11"/>
      <c r="BF371" s="11"/>
      <c r="BG371" s="11"/>
      <c r="BH371" s="11"/>
      <c r="BI371" s="11"/>
      <c r="BJ371" s="11"/>
      <c r="BK371" s="11"/>
      <c r="BL371" s="11"/>
      <c r="BM371" s="11"/>
      <c r="BN371" s="11"/>
      <c r="BO371" s="11"/>
      <c r="BP371" s="11"/>
      <c r="BQ371" s="11"/>
    </row>
    <row r="372" s="48" customFormat="1" ht="20.1" customHeight="1" spans="2:69">
      <c r="B372" s="57"/>
      <c r="D372" s="57"/>
      <c r="F372" s="57"/>
      <c r="H372" s="57"/>
      <c r="J372" s="57"/>
      <c r="L372" s="57"/>
      <c r="N372" s="57"/>
      <c r="P372" s="57"/>
      <c r="R372" s="57"/>
      <c r="Z372" s="57"/>
      <c r="AB372" s="57"/>
      <c r="AD372" s="57"/>
      <c r="AF372" s="57"/>
      <c r="AH372" s="57"/>
      <c r="BE372" s="11"/>
      <c r="BF372" s="11"/>
      <c r="BG372" s="11"/>
      <c r="BH372" s="11"/>
      <c r="BI372" s="11"/>
      <c r="BJ372" s="11"/>
      <c r="BK372" s="11"/>
      <c r="BL372" s="11"/>
      <c r="BM372" s="11"/>
      <c r="BN372" s="11"/>
      <c r="BO372" s="11"/>
      <c r="BP372" s="11"/>
      <c r="BQ372" s="11"/>
    </row>
    <row r="373" s="48" customFormat="1" ht="20.1" customHeight="1" spans="2:69">
      <c r="B373" s="57"/>
      <c r="D373" s="57"/>
      <c r="F373" s="57"/>
      <c r="H373" s="57"/>
      <c r="J373" s="57"/>
      <c r="L373" s="57"/>
      <c r="N373" s="57"/>
      <c r="P373" s="57"/>
      <c r="R373" s="57"/>
      <c r="Z373" s="57"/>
      <c r="AB373" s="57"/>
      <c r="AD373" s="57"/>
      <c r="AF373" s="57"/>
      <c r="AH373" s="57"/>
      <c r="BE373" s="11"/>
      <c r="BF373" s="11"/>
      <c r="BG373" s="11"/>
      <c r="BH373" s="11"/>
      <c r="BI373" s="11"/>
      <c r="BJ373" s="11"/>
      <c r="BK373" s="11"/>
      <c r="BL373" s="11"/>
      <c r="BM373" s="11"/>
      <c r="BN373" s="11"/>
      <c r="BO373" s="11"/>
      <c r="BP373" s="11"/>
      <c r="BQ373" s="11"/>
    </row>
    <row r="374" s="48" customFormat="1" ht="20.1" customHeight="1" spans="2:69">
      <c r="B374" s="57"/>
      <c r="D374" s="57"/>
      <c r="F374" s="57"/>
      <c r="H374" s="57"/>
      <c r="J374" s="57"/>
      <c r="L374" s="57"/>
      <c r="N374" s="57"/>
      <c r="P374" s="57"/>
      <c r="R374" s="57"/>
      <c r="Z374" s="57"/>
      <c r="AB374" s="57"/>
      <c r="AD374" s="57"/>
      <c r="AF374" s="57"/>
      <c r="AH374" s="57"/>
      <c r="BE374" s="11"/>
      <c r="BF374" s="11"/>
      <c r="BG374" s="11"/>
      <c r="BH374" s="11"/>
      <c r="BI374" s="11"/>
      <c r="BJ374" s="11"/>
      <c r="BK374" s="11"/>
      <c r="BL374" s="11"/>
      <c r="BM374" s="11"/>
      <c r="BN374" s="11"/>
      <c r="BO374" s="11"/>
      <c r="BP374" s="11"/>
      <c r="BQ374" s="11"/>
    </row>
    <row r="375" s="48" customFormat="1" ht="20.1" customHeight="1" spans="2:69">
      <c r="B375" s="57"/>
      <c r="D375" s="57"/>
      <c r="F375" s="57"/>
      <c r="H375" s="57"/>
      <c r="J375" s="57"/>
      <c r="L375" s="57"/>
      <c r="N375" s="57"/>
      <c r="P375" s="57"/>
      <c r="R375" s="57"/>
      <c r="Z375" s="57"/>
      <c r="AB375" s="57"/>
      <c r="AD375" s="57"/>
      <c r="AF375" s="57"/>
      <c r="AH375" s="57"/>
      <c r="BE375" s="11"/>
      <c r="BF375" s="11"/>
      <c r="BG375" s="11"/>
      <c r="BH375" s="11"/>
      <c r="BI375" s="11"/>
      <c r="BJ375" s="11"/>
      <c r="BK375" s="11"/>
      <c r="BL375" s="11"/>
      <c r="BM375" s="11"/>
      <c r="BN375" s="11"/>
      <c r="BO375" s="11"/>
      <c r="BP375" s="11"/>
      <c r="BQ375" s="11"/>
    </row>
    <row r="376" s="48" customFormat="1" ht="20.1" customHeight="1" spans="2:69">
      <c r="B376" s="57"/>
      <c r="D376" s="57"/>
      <c r="F376" s="57"/>
      <c r="H376" s="57"/>
      <c r="J376" s="57"/>
      <c r="L376" s="57"/>
      <c r="N376" s="57"/>
      <c r="P376" s="57"/>
      <c r="R376" s="57"/>
      <c r="Z376" s="57"/>
      <c r="AB376" s="57"/>
      <c r="AD376" s="57"/>
      <c r="AF376" s="57"/>
      <c r="AH376" s="57"/>
      <c r="BE376" s="11"/>
      <c r="BF376" s="11"/>
      <c r="BG376" s="11"/>
      <c r="BH376" s="11"/>
      <c r="BI376" s="11"/>
      <c r="BJ376" s="11"/>
      <c r="BK376" s="11"/>
      <c r="BL376" s="11"/>
      <c r="BM376" s="11"/>
      <c r="BN376" s="11"/>
      <c r="BO376" s="11"/>
      <c r="BP376" s="11"/>
      <c r="BQ376" s="11"/>
    </row>
    <row r="377" s="48" customFormat="1" ht="20.1" customHeight="1" spans="2:69">
      <c r="B377" s="57"/>
      <c r="D377" s="57"/>
      <c r="F377" s="57"/>
      <c r="H377" s="57"/>
      <c r="J377" s="57"/>
      <c r="L377" s="57"/>
      <c r="N377" s="57"/>
      <c r="P377" s="57"/>
      <c r="R377" s="57"/>
      <c r="Z377" s="57"/>
      <c r="AB377" s="57"/>
      <c r="AD377" s="57"/>
      <c r="AF377" s="57"/>
      <c r="AH377" s="57"/>
      <c r="BE377" s="11"/>
      <c r="BF377" s="11"/>
      <c r="BG377" s="11"/>
      <c r="BH377" s="11"/>
      <c r="BI377" s="11"/>
      <c r="BJ377" s="11"/>
      <c r="BK377" s="11"/>
      <c r="BL377" s="11"/>
      <c r="BM377" s="11"/>
      <c r="BN377" s="11"/>
      <c r="BO377" s="11"/>
      <c r="BP377" s="11"/>
      <c r="BQ377" s="11"/>
    </row>
    <row r="378" s="48" customFormat="1" ht="20.1" customHeight="1" spans="2:69">
      <c r="B378" s="57"/>
      <c r="D378" s="57"/>
      <c r="F378" s="57"/>
      <c r="H378" s="57"/>
      <c r="J378" s="57"/>
      <c r="L378" s="57"/>
      <c r="N378" s="57"/>
      <c r="P378" s="57"/>
      <c r="R378" s="57"/>
      <c r="Z378" s="57"/>
      <c r="AB378" s="57"/>
      <c r="AD378" s="57"/>
      <c r="AF378" s="57"/>
      <c r="AH378" s="57"/>
      <c r="BE378" s="11"/>
      <c r="BF378" s="11"/>
      <c r="BG378" s="11"/>
      <c r="BH378" s="11"/>
      <c r="BI378" s="11"/>
      <c r="BJ378" s="11"/>
      <c r="BK378" s="11"/>
      <c r="BL378" s="11"/>
      <c r="BM378" s="11"/>
      <c r="BN378" s="11"/>
      <c r="BO378" s="11"/>
      <c r="BP378" s="11"/>
      <c r="BQ378" s="11"/>
    </row>
    <row r="379" s="48" customFormat="1" ht="20.1" customHeight="1" spans="2:69">
      <c r="B379" s="57"/>
      <c r="D379" s="57"/>
      <c r="F379" s="57"/>
      <c r="H379" s="57"/>
      <c r="J379" s="57"/>
      <c r="L379" s="57"/>
      <c r="N379" s="57"/>
      <c r="P379" s="57"/>
      <c r="R379" s="57"/>
      <c r="Z379" s="57"/>
      <c r="AB379" s="57"/>
      <c r="AD379" s="57"/>
      <c r="AF379" s="57"/>
      <c r="AH379" s="57"/>
      <c r="BE379" s="11"/>
      <c r="BF379" s="11"/>
      <c r="BG379" s="11"/>
      <c r="BH379" s="11"/>
      <c r="BI379" s="11"/>
      <c r="BJ379" s="11"/>
      <c r="BK379" s="11"/>
      <c r="BL379" s="11"/>
      <c r="BM379" s="11"/>
      <c r="BN379" s="11"/>
      <c r="BO379" s="11"/>
      <c r="BP379" s="11"/>
      <c r="BQ379" s="11"/>
    </row>
    <row r="380" s="48" customFormat="1" ht="20.1" customHeight="1" spans="2:69">
      <c r="B380" s="57"/>
      <c r="D380" s="57"/>
      <c r="F380" s="57"/>
      <c r="H380" s="57"/>
      <c r="J380" s="57"/>
      <c r="L380" s="57"/>
      <c r="N380" s="57"/>
      <c r="P380" s="57"/>
      <c r="R380" s="57"/>
      <c r="Z380" s="57"/>
      <c r="AB380" s="57"/>
      <c r="AD380" s="57"/>
      <c r="AF380" s="57"/>
      <c r="AH380" s="57"/>
      <c r="BE380" s="11"/>
      <c r="BF380" s="11"/>
      <c r="BG380" s="11"/>
      <c r="BH380" s="11"/>
      <c r="BI380" s="11"/>
      <c r="BJ380" s="11"/>
      <c r="BK380" s="11"/>
      <c r="BL380" s="11"/>
      <c r="BM380" s="11"/>
      <c r="BN380" s="11"/>
      <c r="BO380" s="11"/>
      <c r="BP380" s="11"/>
      <c r="BQ380" s="11"/>
    </row>
    <row r="381" s="48" customFormat="1" ht="20.1" customHeight="1" spans="2:69">
      <c r="B381" s="57"/>
      <c r="D381" s="57"/>
      <c r="F381" s="57"/>
      <c r="H381" s="57"/>
      <c r="J381" s="57"/>
      <c r="L381" s="57"/>
      <c r="N381" s="57"/>
      <c r="P381" s="57"/>
      <c r="R381" s="57"/>
      <c r="Z381" s="57"/>
      <c r="AB381" s="57"/>
      <c r="AD381" s="57"/>
      <c r="AF381" s="57"/>
      <c r="AH381" s="57"/>
      <c r="BE381" s="11"/>
      <c r="BF381" s="11"/>
      <c r="BG381" s="11"/>
      <c r="BH381" s="11"/>
      <c r="BI381" s="11"/>
      <c r="BJ381" s="11"/>
      <c r="BK381" s="11"/>
      <c r="BL381" s="11"/>
      <c r="BM381" s="11"/>
      <c r="BN381" s="11"/>
      <c r="BO381" s="11"/>
      <c r="BP381" s="11"/>
      <c r="BQ381" s="11"/>
    </row>
    <row r="382" s="48" customFormat="1" ht="20.1" customHeight="1" spans="2:69">
      <c r="B382" s="57"/>
      <c r="D382" s="57"/>
      <c r="F382" s="57"/>
      <c r="H382" s="57"/>
      <c r="J382" s="57"/>
      <c r="L382" s="57"/>
      <c r="N382" s="57"/>
      <c r="P382" s="57"/>
      <c r="R382" s="57"/>
      <c r="Z382" s="57"/>
      <c r="AB382" s="57"/>
      <c r="AD382" s="57"/>
      <c r="AF382" s="57"/>
      <c r="AH382" s="57"/>
      <c r="BE382" s="11"/>
      <c r="BF382" s="11"/>
      <c r="BG382" s="11"/>
      <c r="BH382" s="11"/>
      <c r="BI382" s="11"/>
      <c r="BJ382" s="11"/>
      <c r="BK382" s="11"/>
      <c r="BL382" s="11"/>
      <c r="BM382" s="11"/>
      <c r="BN382" s="11"/>
      <c r="BO382" s="11"/>
      <c r="BP382" s="11"/>
      <c r="BQ382" s="11"/>
    </row>
    <row r="383" s="48" customFormat="1" ht="20.1" customHeight="1" spans="2:69">
      <c r="B383" s="57"/>
      <c r="D383" s="57"/>
      <c r="F383" s="57"/>
      <c r="H383" s="57"/>
      <c r="J383" s="57"/>
      <c r="L383" s="57"/>
      <c r="N383" s="57"/>
      <c r="P383" s="57"/>
      <c r="R383" s="57"/>
      <c r="Z383" s="57"/>
      <c r="AB383" s="57"/>
      <c r="AD383" s="57"/>
      <c r="AF383" s="57"/>
      <c r="AH383" s="57"/>
      <c r="BE383" s="11"/>
      <c r="BF383" s="11"/>
      <c r="BG383" s="11"/>
      <c r="BH383" s="11"/>
      <c r="BI383" s="11"/>
      <c r="BJ383" s="11"/>
      <c r="BK383" s="11"/>
      <c r="BL383" s="11"/>
      <c r="BM383" s="11"/>
      <c r="BN383" s="11"/>
      <c r="BO383" s="11"/>
      <c r="BP383" s="11"/>
      <c r="BQ383" s="11"/>
    </row>
    <row r="384" s="48" customFormat="1" ht="20.1" customHeight="1" spans="2:69">
      <c r="B384" s="57"/>
      <c r="D384" s="57"/>
      <c r="F384" s="57"/>
      <c r="H384" s="57"/>
      <c r="J384" s="57"/>
      <c r="L384" s="57"/>
      <c r="N384" s="57"/>
      <c r="P384" s="57"/>
      <c r="R384" s="57"/>
      <c r="Z384" s="57"/>
      <c r="AB384" s="57"/>
      <c r="AD384" s="57"/>
      <c r="AF384" s="57"/>
      <c r="AH384" s="57"/>
      <c r="BE384" s="11"/>
      <c r="BF384" s="11"/>
      <c r="BG384" s="11"/>
      <c r="BH384" s="11"/>
      <c r="BI384" s="11"/>
      <c r="BJ384" s="11"/>
      <c r="BK384" s="11"/>
      <c r="BL384" s="11"/>
      <c r="BM384" s="11"/>
      <c r="BN384" s="11"/>
      <c r="BO384" s="11"/>
      <c r="BP384" s="11"/>
      <c r="BQ384" s="11"/>
    </row>
    <row r="385" s="48" customFormat="1" ht="20.1" customHeight="1" spans="2:69">
      <c r="B385" s="57"/>
      <c r="D385" s="57"/>
      <c r="F385" s="57"/>
      <c r="H385" s="57"/>
      <c r="J385" s="57"/>
      <c r="L385" s="57"/>
      <c r="N385" s="57"/>
      <c r="P385" s="57"/>
      <c r="R385" s="57"/>
      <c r="Z385" s="57"/>
      <c r="AB385" s="57"/>
      <c r="AD385" s="57"/>
      <c r="AF385" s="57"/>
      <c r="AH385" s="57"/>
      <c r="BE385" s="11"/>
      <c r="BF385" s="11"/>
      <c r="BG385" s="11"/>
      <c r="BH385" s="11"/>
      <c r="BI385" s="11"/>
      <c r="BJ385" s="11"/>
      <c r="BK385" s="11"/>
      <c r="BL385" s="11"/>
      <c r="BM385" s="11"/>
      <c r="BN385" s="11"/>
      <c r="BO385" s="11"/>
      <c r="BP385" s="11"/>
      <c r="BQ385" s="11"/>
    </row>
    <row r="386" s="48" customFormat="1" ht="20.1" customHeight="1" spans="2:69">
      <c r="B386" s="57"/>
      <c r="D386" s="57"/>
      <c r="F386" s="57"/>
      <c r="H386" s="57"/>
      <c r="J386" s="57"/>
      <c r="L386" s="57"/>
      <c r="N386" s="57"/>
      <c r="P386" s="57"/>
      <c r="R386" s="57"/>
      <c r="Z386" s="57"/>
      <c r="AB386" s="57"/>
      <c r="AD386" s="57"/>
      <c r="AF386" s="57"/>
      <c r="AH386" s="57"/>
      <c r="BE386" s="11"/>
      <c r="BF386" s="11"/>
      <c r="BG386" s="11"/>
      <c r="BH386" s="11"/>
      <c r="BI386" s="11"/>
      <c r="BJ386" s="11"/>
      <c r="BK386" s="11"/>
      <c r="BL386" s="11"/>
      <c r="BM386" s="11"/>
      <c r="BN386" s="11"/>
      <c r="BO386" s="11"/>
      <c r="BP386" s="11"/>
      <c r="BQ386" s="11"/>
    </row>
    <row r="387" s="48" customFormat="1" ht="20.1" customHeight="1" spans="2:69">
      <c r="B387" s="57"/>
      <c r="D387" s="57"/>
      <c r="F387" s="57"/>
      <c r="H387" s="57"/>
      <c r="J387" s="57"/>
      <c r="L387" s="57"/>
      <c r="N387" s="57"/>
      <c r="P387" s="57"/>
      <c r="R387" s="57"/>
      <c r="Z387" s="57"/>
      <c r="AB387" s="57"/>
      <c r="AD387" s="57"/>
      <c r="AF387" s="57"/>
      <c r="AH387" s="57"/>
      <c r="BE387" s="11"/>
      <c r="BF387" s="11"/>
      <c r="BG387" s="11"/>
      <c r="BH387" s="11"/>
      <c r="BI387" s="11"/>
      <c r="BJ387" s="11"/>
      <c r="BK387" s="11"/>
      <c r="BL387" s="11"/>
      <c r="BM387" s="11"/>
      <c r="BN387" s="11"/>
      <c r="BO387" s="11"/>
      <c r="BP387" s="11"/>
      <c r="BQ387" s="11"/>
    </row>
    <row r="388" s="48" customFormat="1" ht="20.1" customHeight="1" spans="2:69">
      <c r="B388" s="57"/>
      <c r="D388" s="57"/>
      <c r="F388" s="57"/>
      <c r="H388" s="57"/>
      <c r="J388" s="57"/>
      <c r="L388" s="57"/>
      <c r="N388" s="57"/>
      <c r="P388" s="57"/>
      <c r="R388" s="57"/>
      <c r="Z388" s="57"/>
      <c r="AB388" s="57"/>
      <c r="AD388" s="57"/>
      <c r="AF388" s="57"/>
      <c r="AH388" s="57"/>
      <c r="BE388" s="11"/>
      <c r="BF388" s="11"/>
      <c r="BG388" s="11"/>
      <c r="BH388" s="11"/>
      <c r="BI388" s="11"/>
      <c r="BJ388" s="11"/>
      <c r="BK388" s="11"/>
      <c r="BL388" s="11"/>
      <c r="BM388" s="11"/>
      <c r="BN388" s="11"/>
      <c r="BO388" s="11"/>
      <c r="BP388" s="11"/>
      <c r="BQ388" s="11"/>
    </row>
    <row r="389" s="48" customFormat="1" ht="20.1" customHeight="1" spans="2:69">
      <c r="B389" s="57"/>
      <c r="D389" s="57"/>
      <c r="F389" s="57"/>
      <c r="H389" s="57"/>
      <c r="J389" s="57"/>
      <c r="L389" s="57"/>
      <c r="N389" s="57"/>
      <c r="P389" s="57"/>
      <c r="R389" s="57"/>
      <c r="Z389" s="57"/>
      <c r="AB389" s="57"/>
      <c r="AD389" s="57"/>
      <c r="AF389" s="57"/>
      <c r="AH389" s="57"/>
      <c r="BE389" s="11"/>
      <c r="BF389" s="11"/>
      <c r="BG389" s="11"/>
      <c r="BH389" s="11"/>
      <c r="BI389" s="11"/>
      <c r="BJ389" s="11"/>
      <c r="BK389" s="11"/>
      <c r="BL389" s="11"/>
      <c r="BM389" s="11"/>
      <c r="BN389" s="11"/>
      <c r="BO389" s="11"/>
      <c r="BP389" s="11"/>
      <c r="BQ389" s="11"/>
    </row>
    <row r="390" s="48" customFormat="1" ht="20.1" customHeight="1" spans="2:69">
      <c r="B390" s="57"/>
      <c r="D390" s="57"/>
      <c r="F390" s="57"/>
      <c r="H390" s="57"/>
      <c r="J390" s="57"/>
      <c r="L390" s="57"/>
      <c r="N390" s="57"/>
      <c r="P390" s="57"/>
      <c r="R390" s="57"/>
      <c r="Z390" s="57"/>
      <c r="AB390" s="57"/>
      <c r="AD390" s="57"/>
      <c r="AF390" s="57"/>
      <c r="AH390" s="57"/>
      <c r="BE390" s="11"/>
      <c r="BF390" s="11"/>
      <c r="BG390" s="11"/>
      <c r="BH390" s="11"/>
      <c r="BI390" s="11"/>
      <c r="BJ390" s="11"/>
      <c r="BK390" s="11"/>
      <c r="BL390" s="11"/>
      <c r="BM390" s="11"/>
      <c r="BN390" s="11"/>
      <c r="BO390" s="11"/>
      <c r="BP390" s="11"/>
      <c r="BQ390" s="11"/>
    </row>
    <row r="391" s="48" customFormat="1" ht="20.1" customHeight="1" spans="2:69">
      <c r="B391" s="57"/>
      <c r="D391" s="57"/>
      <c r="F391" s="57"/>
      <c r="H391" s="57"/>
      <c r="J391" s="57"/>
      <c r="L391" s="57"/>
      <c r="N391" s="57"/>
      <c r="P391" s="57"/>
      <c r="R391" s="57"/>
      <c r="Z391" s="57"/>
      <c r="AB391" s="57"/>
      <c r="AD391" s="57"/>
      <c r="AF391" s="57"/>
      <c r="AH391" s="57"/>
      <c r="BE391" s="11"/>
      <c r="BF391" s="11"/>
      <c r="BG391" s="11"/>
      <c r="BH391" s="11"/>
      <c r="BI391" s="11"/>
      <c r="BJ391" s="11"/>
      <c r="BK391" s="11"/>
      <c r="BL391" s="11"/>
      <c r="BM391" s="11"/>
      <c r="BN391" s="11"/>
      <c r="BO391" s="11"/>
      <c r="BP391" s="11"/>
      <c r="BQ391" s="11"/>
    </row>
    <row r="392" s="48" customFormat="1" ht="20.1" customHeight="1" spans="2:69">
      <c r="B392" s="57"/>
      <c r="D392" s="57"/>
      <c r="F392" s="57"/>
      <c r="H392" s="57"/>
      <c r="J392" s="57"/>
      <c r="L392" s="57"/>
      <c r="N392" s="57"/>
      <c r="P392" s="57"/>
      <c r="R392" s="57"/>
      <c r="Z392" s="57"/>
      <c r="AB392" s="57"/>
      <c r="AD392" s="57"/>
      <c r="AF392" s="57"/>
      <c r="AH392" s="57"/>
      <c r="BE392" s="11"/>
      <c r="BF392" s="11"/>
      <c r="BG392" s="11"/>
      <c r="BH392" s="11"/>
      <c r="BI392" s="11"/>
      <c r="BJ392" s="11"/>
      <c r="BK392" s="11"/>
      <c r="BL392" s="11"/>
      <c r="BM392" s="11"/>
      <c r="BN392" s="11"/>
      <c r="BO392" s="11"/>
      <c r="BP392" s="11"/>
      <c r="BQ392" s="11"/>
    </row>
    <row r="393" s="48" customFormat="1" ht="20.1" customHeight="1" spans="2:69">
      <c r="B393" s="57"/>
      <c r="D393" s="57"/>
      <c r="F393" s="57"/>
      <c r="H393" s="57"/>
      <c r="J393" s="57"/>
      <c r="L393" s="57"/>
      <c r="N393" s="57"/>
      <c r="P393" s="57"/>
      <c r="R393" s="57"/>
      <c r="Z393" s="57"/>
      <c r="AB393" s="57"/>
      <c r="AD393" s="57"/>
      <c r="AF393" s="57"/>
      <c r="AH393" s="57"/>
      <c r="BE393" s="11"/>
      <c r="BF393" s="11"/>
      <c r="BG393" s="11"/>
      <c r="BH393" s="11"/>
      <c r="BI393" s="11"/>
      <c r="BJ393" s="11"/>
      <c r="BK393" s="11"/>
      <c r="BL393" s="11"/>
      <c r="BM393" s="11"/>
      <c r="BN393" s="11"/>
      <c r="BO393" s="11"/>
      <c r="BP393" s="11"/>
      <c r="BQ393" s="11"/>
    </row>
    <row r="394" s="48" customFormat="1" ht="20.1" customHeight="1" spans="2:69">
      <c r="B394" s="57"/>
      <c r="D394" s="57"/>
      <c r="F394" s="57"/>
      <c r="H394" s="57"/>
      <c r="J394" s="57"/>
      <c r="L394" s="57"/>
      <c r="N394" s="57"/>
      <c r="P394" s="57"/>
      <c r="R394" s="57"/>
      <c r="Z394" s="57"/>
      <c r="AB394" s="57"/>
      <c r="AD394" s="57"/>
      <c r="AF394" s="57"/>
      <c r="AH394" s="57"/>
      <c r="BE394" s="11"/>
      <c r="BF394" s="11"/>
      <c r="BG394" s="11"/>
      <c r="BH394" s="11"/>
      <c r="BI394" s="11"/>
      <c r="BJ394" s="11"/>
      <c r="BK394" s="11"/>
      <c r="BL394" s="11"/>
      <c r="BM394" s="11"/>
      <c r="BN394" s="11"/>
      <c r="BO394" s="11"/>
      <c r="BP394" s="11"/>
      <c r="BQ394" s="11"/>
    </row>
    <row r="395" s="48" customFormat="1" ht="20.1" customHeight="1" spans="2:69">
      <c r="B395" s="57"/>
      <c r="D395" s="57"/>
      <c r="F395" s="57"/>
      <c r="H395" s="57"/>
      <c r="J395" s="57"/>
      <c r="L395" s="57"/>
      <c r="N395" s="57"/>
      <c r="P395" s="57"/>
      <c r="R395" s="57"/>
      <c r="Z395" s="57"/>
      <c r="AB395" s="57"/>
      <c r="AD395" s="57"/>
      <c r="AF395" s="57"/>
      <c r="AH395" s="57"/>
      <c r="BE395" s="11"/>
      <c r="BF395" s="11"/>
      <c r="BG395" s="11"/>
      <c r="BH395" s="11"/>
      <c r="BI395" s="11"/>
      <c r="BJ395" s="11"/>
      <c r="BK395" s="11"/>
      <c r="BL395" s="11"/>
      <c r="BM395" s="11"/>
      <c r="BN395" s="11"/>
      <c r="BO395" s="11"/>
      <c r="BP395" s="11"/>
      <c r="BQ395" s="11"/>
    </row>
    <row r="396" s="48" customFormat="1" ht="20.1" customHeight="1" spans="2:69">
      <c r="B396" s="57"/>
      <c r="D396" s="57"/>
      <c r="F396" s="57"/>
      <c r="H396" s="57"/>
      <c r="J396" s="57"/>
      <c r="L396" s="57"/>
      <c r="N396" s="57"/>
      <c r="P396" s="57"/>
      <c r="R396" s="57"/>
      <c r="Z396" s="57"/>
      <c r="AB396" s="57"/>
      <c r="AD396" s="57"/>
      <c r="AF396" s="57"/>
      <c r="AH396" s="57"/>
      <c r="BE396" s="11"/>
      <c r="BF396" s="11"/>
      <c r="BG396" s="11"/>
      <c r="BH396" s="11"/>
      <c r="BI396" s="11"/>
      <c r="BJ396" s="11"/>
      <c r="BK396" s="11"/>
      <c r="BL396" s="11"/>
      <c r="BM396" s="11"/>
      <c r="BN396" s="11"/>
      <c r="BO396" s="11"/>
      <c r="BP396" s="11"/>
      <c r="BQ396" s="11"/>
    </row>
    <row r="397" s="48" customFormat="1" ht="20.1" customHeight="1" spans="2:69">
      <c r="B397" s="57"/>
      <c r="D397" s="57"/>
      <c r="F397" s="57"/>
      <c r="H397" s="57"/>
      <c r="J397" s="57"/>
      <c r="L397" s="57"/>
      <c r="N397" s="57"/>
      <c r="P397" s="57"/>
      <c r="R397" s="57"/>
      <c r="Z397" s="57"/>
      <c r="AB397" s="57"/>
      <c r="AD397" s="57"/>
      <c r="AF397" s="57"/>
      <c r="AH397" s="57"/>
      <c r="BE397" s="11"/>
      <c r="BF397" s="11"/>
      <c r="BG397" s="11"/>
      <c r="BH397" s="11"/>
      <c r="BI397" s="11"/>
      <c r="BJ397" s="11"/>
      <c r="BK397" s="11"/>
      <c r="BL397" s="11"/>
      <c r="BM397" s="11"/>
      <c r="BN397" s="11"/>
      <c r="BO397" s="11"/>
      <c r="BP397" s="11"/>
      <c r="BQ397" s="11"/>
    </row>
    <row r="398" s="48" customFormat="1" ht="20.1" customHeight="1" spans="2:69">
      <c r="B398" s="57"/>
      <c r="D398" s="57"/>
      <c r="F398" s="57"/>
      <c r="H398" s="57"/>
      <c r="J398" s="57"/>
      <c r="L398" s="57"/>
      <c r="N398" s="57"/>
      <c r="P398" s="57"/>
      <c r="R398" s="57"/>
      <c r="Z398" s="57"/>
      <c r="AB398" s="57"/>
      <c r="AD398" s="57"/>
      <c r="AF398" s="57"/>
      <c r="AH398" s="57"/>
      <c r="BE398" s="11"/>
      <c r="BF398" s="11"/>
      <c r="BG398" s="11"/>
      <c r="BH398" s="11"/>
      <c r="BI398" s="11"/>
      <c r="BJ398" s="11"/>
      <c r="BK398" s="11"/>
      <c r="BL398" s="11"/>
      <c r="BM398" s="11"/>
      <c r="BN398" s="11"/>
      <c r="BO398" s="11"/>
      <c r="BP398" s="11"/>
      <c r="BQ398" s="11"/>
    </row>
    <row r="399" s="48" customFormat="1" ht="20.1" customHeight="1" spans="2:69">
      <c r="B399" s="57"/>
      <c r="D399" s="57"/>
      <c r="F399" s="57"/>
      <c r="H399" s="57"/>
      <c r="J399" s="57"/>
      <c r="L399" s="57"/>
      <c r="N399" s="57"/>
      <c r="P399" s="57"/>
      <c r="R399" s="57"/>
      <c r="Z399" s="57"/>
      <c r="AB399" s="57"/>
      <c r="AD399" s="57"/>
      <c r="AF399" s="57"/>
      <c r="AH399" s="57"/>
      <c r="BE399" s="11"/>
      <c r="BF399" s="11"/>
      <c r="BG399" s="11"/>
      <c r="BH399" s="11"/>
      <c r="BI399" s="11"/>
      <c r="BJ399" s="11"/>
      <c r="BK399" s="11"/>
      <c r="BL399" s="11"/>
      <c r="BM399" s="11"/>
      <c r="BN399" s="11"/>
      <c r="BO399" s="11"/>
      <c r="BP399" s="11"/>
      <c r="BQ399" s="11"/>
    </row>
    <row r="400" s="48" customFormat="1" ht="20.1" customHeight="1" spans="2:69">
      <c r="B400" s="57"/>
      <c r="D400" s="57"/>
      <c r="F400" s="57"/>
      <c r="H400" s="57"/>
      <c r="J400" s="57"/>
      <c r="L400" s="57"/>
      <c r="N400" s="57"/>
      <c r="P400" s="57"/>
      <c r="R400" s="57"/>
      <c r="Z400" s="57"/>
      <c r="AB400" s="57"/>
      <c r="AD400" s="57"/>
      <c r="AF400" s="57"/>
      <c r="AH400" s="57"/>
      <c r="BE400" s="11"/>
      <c r="BF400" s="11"/>
      <c r="BG400" s="11"/>
      <c r="BH400" s="11"/>
      <c r="BI400" s="11"/>
      <c r="BJ400" s="11"/>
      <c r="BK400" s="11"/>
      <c r="BL400" s="11"/>
      <c r="BM400" s="11"/>
      <c r="BN400" s="11"/>
      <c r="BO400" s="11"/>
      <c r="BP400" s="11"/>
      <c r="BQ400" s="11"/>
    </row>
    <row r="401" s="48" customFormat="1" ht="20.1" customHeight="1" spans="2:69">
      <c r="B401" s="57"/>
      <c r="D401" s="57"/>
      <c r="F401" s="57"/>
      <c r="H401" s="57"/>
      <c r="J401" s="57"/>
      <c r="L401" s="57"/>
      <c r="N401" s="57"/>
      <c r="P401" s="57"/>
      <c r="R401" s="57"/>
      <c r="Z401" s="57"/>
      <c r="AB401" s="57"/>
      <c r="AD401" s="57"/>
      <c r="AF401" s="57"/>
      <c r="AH401" s="57"/>
      <c r="BE401" s="11"/>
      <c r="BF401" s="11"/>
      <c r="BG401" s="11"/>
      <c r="BH401" s="11"/>
      <c r="BI401" s="11"/>
      <c r="BJ401" s="11"/>
      <c r="BK401" s="11"/>
      <c r="BL401" s="11"/>
      <c r="BM401" s="11"/>
      <c r="BN401" s="11"/>
      <c r="BO401" s="11"/>
      <c r="BP401" s="11"/>
      <c r="BQ401" s="11"/>
    </row>
    <row r="402" s="48" customFormat="1" ht="20.1" customHeight="1" spans="2:69">
      <c r="B402" s="57"/>
      <c r="D402" s="57"/>
      <c r="F402" s="57"/>
      <c r="H402" s="57"/>
      <c r="J402" s="57"/>
      <c r="L402" s="57"/>
      <c r="N402" s="57"/>
      <c r="P402" s="57"/>
      <c r="R402" s="57"/>
      <c r="Z402" s="57"/>
      <c r="AB402" s="57"/>
      <c r="AD402" s="57"/>
      <c r="AF402" s="57"/>
      <c r="AH402" s="57"/>
      <c r="BE402" s="11"/>
      <c r="BF402" s="11"/>
      <c r="BG402" s="11"/>
      <c r="BH402" s="11"/>
      <c r="BI402" s="11"/>
      <c r="BJ402" s="11"/>
      <c r="BK402" s="11"/>
      <c r="BL402" s="11"/>
      <c r="BM402" s="11"/>
      <c r="BN402" s="11"/>
      <c r="BO402" s="11"/>
      <c r="BP402" s="11"/>
      <c r="BQ402" s="11"/>
    </row>
    <row r="403" s="48" customFormat="1" ht="20.1" customHeight="1" spans="2:69">
      <c r="B403" s="57"/>
      <c r="D403" s="57"/>
      <c r="F403" s="57"/>
      <c r="H403" s="57"/>
      <c r="J403" s="57"/>
      <c r="L403" s="57"/>
      <c r="N403" s="57"/>
      <c r="P403" s="57"/>
      <c r="R403" s="57"/>
      <c r="Z403" s="57"/>
      <c r="AB403" s="57"/>
      <c r="AD403" s="57"/>
      <c r="AF403" s="57"/>
      <c r="AH403" s="57"/>
      <c r="BE403" s="11"/>
      <c r="BF403" s="11"/>
      <c r="BG403" s="11"/>
      <c r="BH403" s="11"/>
      <c r="BI403" s="11"/>
      <c r="BJ403" s="11"/>
      <c r="BK403" s="11"/>
      <c r="BL403" s="11"/>
      <c r="BM403" s="11"/>
      <c r="BN403" s="11"/>
      <c r="BO403" s="11"/>
      <c r="BP403" s="11"/>
      <c r="BQ403" s="11"/>
    </row>
    <row r="404" s="48" customFormat="1" ht="20.1" customHeight="1" spans="2:69">
      <c r="B404" s="57"/>
      <c r="D404" s="57"/>
      <c r="F404" s="57"/>
      <c r="H404" s="57"/>
      <c r="J404" s="57"/>
      <c r="L404" s="57"/>
      <c r="N404" s="57"/>
      <c r="P404" s="57"/>
      <c r="R404" s="57"/>
      <c r="Z404" s="57"/>
      <c r="AB404" s="57"/>
      <c r="AD404" s="57"/>
      <c r="AF404" s="57"/>
      <c r="AH404" s="57"/>
      <c r="BE404" s="11"/>
      <c r="BF404" s="11"/>
      <c r="BG404" s="11"/>
      <c r="BH404" s="11"/>
      <c r="BI404" s="11"/>
      <c r="BJ404" s="11"/>
      <c r="BK404" s="11"/>
      <c r="BL404" s="11"/>
      <c r="BM404" s="11"/>
      <c r="BN404" s="11"/>
      <c r="BO404" s="11"/>
      <c r="BP404" s="11"/>
      <c r="BQ404" s="11"/>
    </row>
    <row r="405" s="48" customFormat="1" ht="20.1" customHeight="1" spans="2:69">
      <c r="B405" s="57"/>
      <c r="D405" s="57"/>
      <c r="F405" s="57"/>
      <c r="H405" s="57"/>
      <c r="J405" s="57"/>
      <c r="L405" s="57"/>
      <c r="N405" s="57"/>
      <c r="P405" s="57"/>
      <c r="R405" s="57"/>
      <c r="Z405" s="57"/>
      <c r="AB405" s="57"/>
      <c r="AD405" s="57"/>
      <c r="AF405" s="57"/>
      <c r="AH405" s="57"/>
      <c r="BE405" s="11"/>
      <c r="BF405" s="11"/>
      <c r="BG405" s="11"/>
      <c r="BH405" s="11"/>
      <c r="BI405" s="11"/>
      <c r="BJ405" s="11"/>
      <c r="BK405" s="11"/>
      <c r="BL405" s="11"/>
      <c r="BM405" s="11"/>
      <c r="BN405" s="11"/>
      <c r="BO405" s="11"/>
      <c r="BP405" s="11"/>
      <c r="BQ405" s="11"/>
    </row>
    <row r="406" s="48" customFormat="1" ht="20.1" customHeight="1" spans="2:69">
      <c r="B406" s="57"/>
      <c r="D406" s="57"/>
      <c r="F406" s="57"/>
      <c r="H406" s="57"/>
      <c r="J406" s="57"/>
      <c r="L406" s="57"/>
      <c r="N406" s="57"/>
      <c r="P406" s="57"/>
      <c r="R406" s="57"/>
      <c r="Z406" s="57"/>
      <c r="AB406" s="57"/>
      <c r="AD406" s="57"/>
      <c r="AF406" s="57"/>
      <c r="AH406" s="57"/>
      <c r="BE406" s="11"/>
      <c r="BF406" s="11"/>
      <c r="BG406" s="11"/>
      <c r="BH406" s="11"/>
      <c r="BI406" s="11"/>
      <c r="BJ406" s="11"/>
      <c r="BK406" s="11"/>
      <c r="BL406" s="11"/>
      <c r="BM406" s="11"/>
      <c r="BN406" s="11"/>
      <c r="BO406" s="11"/>
      <c r="BP406" s="11"/>
      <c r="BQ406" s="11"/>
    </row>
    <row r="407" s="48" customFormat="1" ht="20.1" customHeight="1" spans="2:69">
      <c r="B407" s="57"/>
      <c r="D407" s="57"/>
      <c r="F407" s="57"/>
      <c r="H407" s="57"/>
      <c r="J407" s="57"/>
      <c r="L407" s="57"/>
      <c r="N407" s="57"/>
      <c r="P407" s="57"/>
      <c r="R407" s="57"/>
      <c r="Z407" s="57"/>
      <c r="AB407" s="57"/>
      <c r="AD407" s="57"/>
      <c r="AF407" s="57"/>
      <c r="AH407" s="57"/>
      <c r="BE407" s="11"/>
      <c r="BF407" s="11"/>
      <c r="BG407" s="11"/>
      <c r="BH407" s="11"/>
      <c r="BI407" s="11"/>
      <c r="BJ407" s="11"/>
      <c r="BK407" s="11"/>
      <c r="BL407" s="11"/>
      <c r="BM407" s="11"/>
      <c r="BN407" s="11"/>
      <c r="BO407" s="11"/>
      <c r="BP407" s="11"/>
      <c r="BQ407" s="11"/>
    </row>
    <row r="408" s="48" customFormat="1" ht="20.1" customHeight="1" spans="2:69">
      <c r="B408" s="57"/>
      <c r="D408" s="57"/>
      <c r="F408" s="57"/>
      <c r="H408" s="57"/>
      <c r="J408" s="57"/>
      <c r="L408" s="57"/>
      <c r="N408" s="57"/>
      <c r="P408" s="57"/>
      <c r="R408" s="57"/>
      <c r="Z408" s="57"/>
      <c r="AB408" s="57"/>
      <c r="AD408" s="57"/>
      <c r="AF408" s="57"/>
      <c r="AH408" s="57"/>
      <c r="BE408" s="11"/>
      <c r="BF408" s="11"/>
      <c r="BG408" s="11"/>
      <c r="BH408" s="11"/>
      <c r="BI408" s="11"/>
      <c r="BJ408" s="11"/>
      <c r="BK408" s="11"/>
      <c r="BL408" s="11"/>
      <c r="BM408" s="11"/>
      <c r="BN408" s="11"/>
      <c r="BO408" s="11"/>
      <c r="BP408" s="11"/>
      <c r="BQ408" s="11"/>
    </row>
    <row r="409" s="48" customFormat="1" ht="20.1" customHeight="1" spans="2:69">
      <c r="B409" s="57"/>
      <c r="D409" s="57"/>
      <c r="F409" s="57"/>
      <c r="H409" s="57"/>
      <c r="J409" s="57"/>
      <c r="L409" s="57"/>
      <c r="N409" s="57"/>
      <c r="P409" s="57"/>
      <c r="R409" s="57"/>
      <c r="Z409" s="57"/>
      <c r="AB409" s="57"/>
      <c r="AD409" s="57"/>
      <c r="AF409" s="57"/>
      <c r="AH409" s="57"/>
      <c r="BE409" s="11"/>
      <c r="BF409" s="11"/>
      <c r="BG409" s="11"/>
      <c r="BH409" s="11"/>
      <c r="BI409" s="11"/>
      <c r="BJ409" s="11"/>
      <c r="BK409" s="11"/>
      <c r="BL409" s="11"/>
      <c r="BM409" s="11"/>
      <c r="BN409" s="11"/>
      <c r="BO409" s="11"/>
      <c r="BP409" s="11"/>
      <c r="BQ409" s="11"/>
    </row>
    <row r="410" s="48" customFormat="1" ht="20.1" customHeight="1" spans="2:69">
      <c r="B410" s="57"/>
      <c r="D410" s="57"/>
      <c r="F410" s="57"/>
      <c r="H410" s="57"/>
      <c r="J410" s="57"/>
      <c r="L410" s="57"/>
      <c r="N410" s="57"/>
      <c r="P410" s="57"/>
      <c r="R410" s="57"/>
      <c r="Z410" s="57"/>
      <c r="AB410" s="57"/>
      <c r="AD410" s="57"/>
      <c r="AF410" s="57"/>
      <c r="AH410" s="57"/>
      <c r="BE410" s="11"/>
      <c r="BF410" s="11"/>
      <c r="BG410" s="11"/>
      <c r="BH410" s="11"/>
      <c r="BI410" s="11"/>
      <c r="BJ410" s="11"/>
      <c r="BK410" s="11"/>
      <c r="BL410" s="11"/>
      <c r="BM410" s="11"/>
      <c r="BN410" s="11"/>
      <c r="BO410" s="11"/>
      <c r="BP410" s="11"/>
      <c r="BQ410" s="11"/>
    </row>
    <row r="411" s="48" customFormat="1" ht="20.1" customHeight="1" spans="2:69">
      <c r="B411" s="57"/>
      <c r="D411" s="57"/>
      <c r="F411" s="57"/>
      <c r="H411" s="57"/>
      <c r="J411" s="57"/>
      <c r="L411" s="57"/>
      <c r="N411" s="57"/>
      <c r="P411" s="57"/>
      <c r="R411" s="57"/>
      <c r="Z411" s="57"/>
      <c r="AB411" s="57"/>
      <c r="AD411" s="57"/>
      <c r="AF411" s="57"/>
      <c r="AH411" s="57"/>
      <c r="BE411" s="11"/>
      <c r="BF411" s="11"/>
      <c r="BG411" s="11"/>
      <c r="BH411" s="11"/>
      <c r="BI411" s="11"/>
      <c r="BJ411" s="11"/>
      <c r="BK411" s="11"/>
      <c r="BL411" s="11"/>
      <c r="BM411" s="11"/>
      <c r="BN411" s="11"/>
      <c r="BO411" s="11"/>
      <c r="BP411" s="11"/>
      <c r="BQ411" s="11"/>
    </row>
    <row r="412" s="48" customFormat="1" ht="20.1" customHeight="1" spans="2:69">
      <c r="B412" s="57"/>
      <c r="D412" s="57"/>
      <c r="F412" s="57"/>
      <c r="H412" s="57"/>
      <c r="J412" s="57"/>
      <c r="L412" s="57"/>
      <c r="N412" s="57"/>
      <c r="P412" s="57"/>
      <c r="R412" s="57"/>
      <c r="Z412" s="57"/>
      <c r="AB412" s="57"/>
      <c r="AD412" s="57"/>
      <c r="AF412" s="57"/>
      <c r="AH412" s="57"/>
      <c r="BE412" s="11"/>
      <c r="BF412" s="11"/>
      <c r="BG412" s="11"/>
      <c r="BH412" s="11"/>
      <c r="BI412" s="11"/>
      <c r="BJ412" s="11"/>
      <c r="BK412" s="11"/>
      <c r="BL412" s="11"/>
      <c r="BM412" s="11"/>
      <c r="BN412" s="11"/>
      <c r="BO412" s="11"/>
      <c r="BP412" s="11"/>
      <c r="BQ412" s="11"/>
    </row>
    <row r="413" s="48" customFormat="1" ht="20.1" customHeight="1" spans="2:69">
      <c r="B413" s="57"/>
      <c r="D413" s="57"/>
      <c r="F413" s="57"/>
      <c r="H413" s="57"/>
      <c r="J413" s="57"/>
      <c r="L413" s="57"/>
      <c r="N413" s="57"/>
      <c r="P413" s="57"/>
      <c r="R413" s="57"/>
      <c r="Z413" s="57"/>
      <c r="AB413" s="57"/>
      <c r="AD413" s="57"/>
      <c r="AF413" s="57"/>
      <c r="AH413" s="57"/>
      <c r="BE413" s="11"/>
      <c r="BF413" s="11"/>
      <c r="BG413" s="11"/>
      <c r="BH413" s="11"/>
      <c r="BI413" s="11"/>
      <c r="BJ413" s="11"/>
      <c r="BK413" s="11"/>
      <c r="BL413" s="11"/>
      <c r="BM413" s="11"/>
      <c r="BN413" s="11"/>
      <c r="BO413" s="11"/>
      <c r="BP413" s="11"/>
      <c r="BQ413" s="11"/>
    </row>
    <row r="414" s="48" customFormat="1" ht="20.1" customHeight="1" spans="2:69">
      <c r="B414" s="57"/>
      <c r="D414" s="57"/>
      <c r="F414" s="57"/>
      <c r="H414" s="57"/>
      <c r="J414" s="57"/>
      <c r="L414" s="57"/>
      <c r="N414" s="57"/>
      <c r="P414" s="57"/>
      <c r="R414" s="57"/>
      <c r="Z414" s="57"/>
      <c r="AB414" s="57"/>
      <c r="AD414" s="57"/>
      <c r="AF414" s="57"/>
      <c r="AH414" s="57"/>
      <c r="BE414" s="11"/>
      <c r="BF414" s="11"/>
      <c r="BG414" s="11"/>
      <c r="BH414" s="11"/>
      <c r="BI414" s="11"/>
      <c r="BJ414" s="11"/>
      <c r="BK414" s="11"/>
      <c r="BL414" s="11"/>
      <c r="BM414" s="11"/>
      <c r="BN414" s="11"/>
      <c r="BO414" s="11"/>
      <c r="BP414" s="11"/>
      <c r="BQ414" s="11"/>
    </row>
    <row r="415" s="48" customFormat="1" ht="20.1" customHeight="1" spans="2:69">
      <c r="B415" s="57"/>
      <c r="D415" s="57"/>
      <c r="F415" s="57"/>
      <c r="H415" s="57"/>
      <c r="J415" s="57"/>
      <c r="L415" s="57"/>
      <c r="N415" s="57"/>
      <c r="P415" s="57"/>
      <c r="R415" s="57"/>
      <c r="Z415" s="57"/>
      <c r="AB415" s="57"/>
      <c r="AD415" s="57"/>
      <c r="AF415" s="57"/>
      <c r="AH415" s="57"/>
      <c r="BE415" s="11"/>
      <c r="BF415" s="11"/>
      <c r="BG415" s="11"/>
      <c r="BH415" s="11"/>
      <c r="BI415" s="11"/>
      <c r="BJ415" s="11"/>
      <c r="BK415" s="11"/>
      <c r="BL415" s="11"/>
      <c r="BM415" s="11"/>
      <c r="BN415" s="11"/>
      <c r="BO415" s="11"/>
      <c r="BP415" s="11"/>
      <c r="BQ415" s="11"/>
    </row>
    <row r="416" s="48" customFormat="1" ht="20.1" customHeight="1" spans="2:69">
      <c r="B416" s="57"/>
      <c r="D416" s="57"/>
      <c r="F416" s="57"/>
      <c r="H416" s="57"/>
      <c r="J416" s="57"/>
      <c r="L416" s="57"/>
      <c r="N416" s="57"/>
      <c r="P416" s="57"/>
      <c r="R416" s="57"/>
      <c r="Z416" s="57"/>
      <c r="AB416" s="57"/>
      <c r="AD416" s="57"/>
      <c r="AF416" s="57"/>
      <c r="AH416" s="57"/>
      <c r="BE416" s="11"/>
      <c r="BF416" s="11"/>
      <c r="BG416" s="11"/>
      <c r="BH416" s="11"/>
      <c r="BI416" s="11"/>
      <c r="BJ416" s="11"/>
      <c r="BK416" s="11"/>
      <c r="BL416" s="11"/>
      <c r="BM416" s="11"/>
      <c r="BN416" s="11"/>
      <c r="BO416" s="11"/>
      <c r="BP416" s="11"/>
      <c r="BQ416" s="11"/>
    </row>
    <row r="417" s="48" customFormat="1" ht="20.1" customHeight="1" spans="2:69">
      <c r="B417" s="57"/>
      <c r="D417" s="57"/>
      <c r="F417" s="57"/>
      <c r="H417" s="57"/>
      <c r="J417" s="57"/>
      <c r="L417" s="57"/>
      <c r="N417" s="57"/>
      <c r="P417" s="57"/>
      <c r="R417" s="57"/>
      <c r="Z417" s="57"/>
      <c r="AB417" s="57"/>
      <c r="AD417" s="57"/>
      <c r="AF417" s="57"/>
      <c r="AH417" s="57"/>
      <c r="BE417" s="11"/>
      <c r="BF417" s="11"/>
      <c r="BG417" s="11"/>
      <c r="BH417" s="11"/>
      <c r="BI417" s="11"/>
      <c r="BJ417" s="11"/>
      <c r="BK417" s="11"/>
      <c r="BL417" s="11"/>
      <c r="BM417" s="11"/>
      <c r="BN417" s="11"/>
      <c r="BO417" s="11"/>
      <c r="BP417" s="11"/>
      <c r="BQ417" s="11"/>
    </row>
    <row r="418" s="48" customFormat="1" ht="20.1" customHeight="1" spans="2:69">
      <c r="B418" s="57"/>
      <c r="D418" s="57"/>
      <c r="F418" s="57"/>
      <c r="H418" s="57"/>
      <c r="J418" s="57"/>
      <c r="L418" s="57"/>
      <c r="N418" s="57"/>
      <c r="P418" s="57"/>
      <c r="R418" s="57"/>
      <c r="Z418" s="57"/>
      <c r="AB418" s="57"/>
      <c r="AD418" s="57"/>
      <c r="AF418" s="57"/>
      <c r="AH418" s="57"/>
      <c r="BE418" s="11"/>
      <c r="BF418" s="11"/>
      <c r="BG418" s="11"/>
      <c r="BH418" s="11"/>
      <c r="BI418" s="11"/>
      <c r="BJ418" s="11"/>
      <c r="BK418" s="11"/>
      <c r="BL418" s="11"/>
      <c r="BM418" s="11"/>
      <c r="BN418" s="11"/>
      <c r="BO418" s="11"/>
      <c r="BP418" s="11"/>
      <c r="BQ418" s="11"/>
    </row>
    <row r="419" s="48" customFormat="1" ht="20.1" customHeight="1" spans="2:69">
      <c r="B419" s="57"/>
      <c r="D419" s="57"/>
      <c r="F419" s="57"/>
      <c r="H419" s="57"/>
      <c r="J419" s="57"/>
      <c r="L419" s="57"/>
      <c r="N419" s="57"/>
      <c r="P419" s="57"/>
      <c r="R419" s="57"/>
      <c r="Z419" s="57"/>
      <c r="AB419" s="57"/>
      <c r="AD419" s="57"/>
      <c r="AF419" s="57"/>
      <c r="AH419" s="57"/>
      <c r="BE419" s="11"/>
      <c r="BF419" s="11"/>
      <c r="BG419" s="11"/>
      <c r="BH419" s="11"/>
      <c r="BI419" s="11"/>
      <c r="BJ419" s="11"/>
      <c r="BK419" s="11"/>
      <c r="BL419" s="11"/>
      <c r="BM419" s="11"/>
      <c r="BN419" s="11"/>
      <c r="BO419" s="11"/>
      <c r="BP419" s="11"/>
      <c r="BQ419" s="11"/>
    </row>
    <row r="420" s="48" customFormat="1" ht="20.1" customHeight="1" spans="2:69">
      <c r="B420" s="57"/>
      <c r="D420" s="57"/>
      <c r="F420" s="57"/>
      <c r="H420" s="57"/>
      <c r="J420" s="57"/>
      <c r="L420" s="57"/>
      <c r="N420" s="57"/>
      <c r="P420" s="57"/>
      <c r="R420" s="57"/>
      <c r="Z420" s="57"/>
      <c r="AB420" s="57"/>
      <c r="AD420" s="57"/>
      <c r="AF420" s="57"/>
      <c r="AH420" s="57"/>
      <c r="BE420" s="11"/>
      <c r="BF420" s="11"/>
      <c r="BG420" s="11"/>
      <c r="BH420" s="11"/>
      <c r="BI420" s="11"/>
      <c r="BJ420" s="11"/>
      <c r="BK420" s="11"/>
      <c r="BL420" s="11"/>
      <c r="BM420" s="11"/>
      <c r="BN420" s="11"/>
      <c r="BO420" s="11"/>
      <c r="BP420" s="11"/>
      <c r="BQ420" s="11"/>
    </row>
    <row r="421" s="48" customFormat="1" ht="20.1" customHeight="1" spans="2:69">
      <c r="B421" s="57"/>
      <c r="D421" s="57"/>
      <c r="F421" s="57"/>
      <c r="H421" s="57"/>
      <c r="J421" s="57"/>
      <c r="L421" s="57"/>
      <c r="N421" s="57"/>
      <c r="P421" s="57"/>
      <c r="R421" s="57"/>
      <c r="Z421" s="57"/>
      <c r="AB421" s="57"/>
      <c r="AD421" s="57"/>
      <c r="AF421" s="57"/>
      <c r="AH421" s="57"/>
      <c r="BE421" s="11"/>
      <c r="BF421" s="11"/>
      <c r="BG421" s="11"/>
      <c r="BH421" s="11"/>
      <c r="BI421" s="11"/>
      <c r="BJ421" s="11"/>
      <c r="BK421" s="11"/>
      <c r="BL421" s="11"/>
      <c r="BM421" s="11"/>
      <c r="BN421" s="11"/>
      <c r="BO421" s="11"/>
      <c r="BP421" s="11"/>
      <c r="BQ421" s="11"/>
    </row>
    <row r="422" s="48" customFormat="1" ht="20.1" customHeight="1" spans="2:69">
      <c r="B422" s="57"/>
      <c r="D422" s="57"/>
      <c r="F422" s="57"/>
      <c r="H422" s="57"/>
      <c r="J422" s="57"/>
      <c r="L422" s="57"/>
      <c r="N422" s="57"/>
      <c r="P422" s="57"/>
      <c r="R422" s="57"/>
      <c r="Z422" s="57"/>
      <c r="AB422" s="57"/>
      <c r="AD422" s="57"/>
      <c r="AF422" s="57"/>
      <c r="AH422" s="57"/>
      <c r="BE422" s="11"/>
      <c r="BF422" s="11"/>
      <c r="BG422" s="11"/>
      <c r="BH422" s="11"/>
      <c r="BI422" s="11"/>
      <c r="BJ422" s="11"/>
      <c r="BK422" s="11"/>
      <c r="BL422" s="11"/>
      <c r="BM422" s="11"/>
      <c r="BN422" s="11"/>
      <c r="BO422" s="11"/>
      <c r="BP422" s="11"/>
      <c r="BQ422" s="11"/>
    </row>
    <row r="423" s="48" customFormat="1" ht="20.1" customHeight="1" spans="2:69">
      <c r="B423" s="57"/>
      <c r="D423" s="57"/>
      <c r="F423" s="57"/>
      <c r="H423" s="57"/>
      <c r="J423" s="57"/>
      <c r="L423" s="57"/>
      <c r="N423" s="57"/>
      <c r="P423" s="57"/>
      <c r="R423" s="57"/>
      <c r="Z423" s="57"/>
      <c r="AB423" s="57"/>
      <c r="AD423" s="57"/>
      <c r="AF423" s="57"/>
      <c r="AH423" s="57"/>
      <c r="BE423" s="11"/>
      <c r="BF423" s="11"/>
      <c r="BG423" s="11"/>
      <c r="BH423" s="11"/>
      <c r="BI423" s="11"/>
      <c r="BJ423" s="11"/>
      <c r="BK423" s="11"/>
      <c r="BL423" s="11"/>
      <c r="BM423" s="11"/>
      <c r="BN423" s="11"/>
      <c r="BO423" s="11"/>
      <c r="BP423" s="11"/>
      <c r="BQ423" s="11"/>
    </row>
    <row r="424" s="48" customFormat="1" ht="20.1" customHeight="1" spans="2:69">
      <c r="B424" s="57"/>
      <c r="D424" s="57"/>
      <c r="F424" s="57"/>
      <c r="H424" s="57"/>
      <c r="J424" s="57"/>
      <c r="L424" s="57"/>
      <c r="N424" s="57"/>
      <c r="P424" s="57"/>
      <c r="R424" s="57"/>
      <c r="Z424" s="57"/>
      <c r="AB424" s="57"/>
      <c r="AD424" s="57"/>
      <c r="AF424" s="57"/>
      <c r="AH424" s="57"/>
      <c r="BE424" s="11"/>
      <c r="BF424" s="11"/>
      <c r="BG424" s="11"/>
      <c r="BH424" s="11"/>
      <c r="BI424" s="11"/>
      <c r="BJ424" s="11"/>
      <c r="BK424" s="11"/>
      <c r="BL424" s="11"/>
      <c r="BM424" s="11"/>
      <c r="BN424" s="11"/>
      <c r="BO424" s="11"/>
      <c r="BP424" s="11"/>
      <c r="BQ424" s="11"/>
    </row>
    <row r="425" s="48" customFormat="1" ht="20.1" customHeight="1" spans="2:69">
      <c r="B425" s="57"/>
      <c r="D425" s="57"/>
      <c r="F425" s="57"/>
      <c r="H425" s="57"/>
      <c r="J425" s="57"/>
      <c r="L425" s="57"/>
      <c r="N425" s="57"/>
      <c r="P425" s="57"/>
      <c r="R425" s="57"/>
      <c r="Z425" s="57"/>
      <c r="AB425" s="57"/>
      <c r="AD425" s="57"/>
      <c r="AF425" s="57"/>
      <c r="AH425" s="57"/>
      <c r="BE425" s="11"/>
      <c r="BF425" s="11"/>
      <c r="BG425" s="11"/>
      <c r="BH425" s="11"/>
      <c r="BI425" s="11"/>
      <c r="BJ425" s="11"/>
      <c r="BK425" s="11"/>
      <c r="BL425" s="11"/>
      <c r="BM425" s="11"/>
      <c r="BN425" s="11"/>
      <c r="BO425" s="11"/>
      <c r="BP425" s="11"/>
      <c r="BQ425" s="11"/>
    </row>
    <row r="426" s="48" customFormat="1" ht="20.1" customHeight="1" spans="2:69">
      <c r="B426" s="57"/>
      <c r="D426" s="57"/>
      <c r="F426" s="57"/>
      <c r="H426" s="57"/>
      <c r="J426" s="57"/>
      <c r="L426" s="57"/>
      <c r="N426" s="57"/>
      <c r="P426" s="57"/>
      <c r="R426" s="57"/>
      <c r="Z426" s="57"/>
      <c r="AB426" s="57"/>
      <c r="AD426" s="57"/>
      <c r="AF426" s="57"/>
      <c r="AH426" s="57"/>
      <c r="BE426" s="11"/>
      <c r="BF426" s="11"/>
      <c r="BG426" s="11"/>
      <c r="BH426" s="11"/>
      <c r="BI426" s="11"/>
      <c r="BJ426" s="11"/>
      <c r="BK426" s="11"/>
      <c r="BL426" s="11"/>
      <c r="BM426" s="11"/>
      <c r="BN426" s="11"/>
      <c r="BO426" s="11"/>
      <c r="BP426" s="11"/>
      <c r="BQ426" s="11"/>
    </row>
    <row r="427" s="48" customFormat="1" ht="20.1" customHeight="1" spans="2:69">
      <c r="B427" s="57"/>
      <c r="D427" s="57"/>
      <c r="F427" s="57"/>
      <c r="H427" s="57"/>
      <c r="J427" s="57"/>
      <c r="L427" s="57"/>
      <c r="N427" s="57"/>
      <c r="P427" s="57"/>
      <c r="R427" s="57"/>
      <c r="Z427" s="57"/>
      <c r="AB427" s="57"/>
      <c r="AD427" s="57"/>
      <c r="AF427" s="57"/>
      <c r="AH427" s="57"/>
      <c r="BE427" s="11"/>
      <c r="BF427" s="11"/>
      <c r="BG427" s="11"/>
      <c r="BH427" s="11"/>
      <c r="BI427" s="11"/>
      <c r="BJ427" s="11"/>
      <c r="BK427" s="11"/>
      <c r="BL427" s="11"/>
      <c r="BM427" s="11"/>
      <c r="BN427" s="11"/>
      <c r="BO427" s="11"/>
      <c r="BP427" s="11"/>
      <c r="BQ427" s="11"/>
    </row>
    <row r="428" s="48" customFormat="1" ht="20.1" customHeight="1" spans="2:69">
      <c r="B428" s="57"/>
      <c r="D428" s="57"/>
      <c r="F428" s="57"/>
      <c r="H428" s="57"/>
      <c r="J428" s="57"/>
      <c r="L428" s="57"/>
      <c r="N428" s="57"/>
      <c r="P428" s="57"/>
      <c r="R428" s="57"/>
      <c r="Z428" s="57"/>
      <c r="AB428" s="57"/>
      <c r="AD428" s="57"/>
      <c r="AF428" s="57"/>
      <c r="AH428" s="57"/>
      <c r="BE428" s="11"/>
      <c r="BF428" s="11"/>
      <c r="BG428" s="11"/>
      <c r="BH428" s="11"/>
      <c r="BI428" s="11"/>
      <c r="BJ428" s="11"/>
      <c r="BK428" s="11"/>
      <c r="BL428" s="11"/>
      <c r="BM428" s="11"/>
      <c r="BN428" s="11"/>
      <c r="BO428" s="11"/>
      <c r="BP428" s="11"/>
      <c r="BQ428" s="11"/>
    </row>
  </sheetData>
  <mergeCells count="29">
    <mergeCell ref="A1:V1"/>
    <mergeCell ref="B2:M2"/>
    <mergeCell ref="N2:S2"/>
    <mergeCell ref="T2:Y2"/>
    <mergeCell ref="Z2:AI2"/>
    <mergeCell ref="AJ2:AM2"/>
    <mergeCell ref="AN2:AU2"/>
    <mergeCell ref="AV2:BC2"/>
    <mergeCell ref="B3:E3"/>
    <mergeCell ref="F3:I3"/>
    <mergeCell ref="J3:M3"/>
    <mergeCell ref="N3:O3"/>
    <mergeCell ref="P3:Q3"/>
    <mergeCell ref="R3:S3"/>
    <mergeCell ref="T3:V3"/>
    <mergeCell ref="W3:Y3"/>
    <mergeCell ref="Z3:AA3"/>
    <mergeCell ref="AB3:AE3"/>
    <mergeCell ref="AF3:AI3"/>
    <mergeCell ref="AN3:AO3"/>
    <mergeCell ref="AP3:AQ3"/>
    <mergeCell ref="AR3:AS3"/>
    <mergeCell ref="AT3:AU3"/>
    <mergeCell ref="AV3:AW3"/>
    <mergeCell ref="AX3:AY3"/>
    <mergeCell ref="AZ3:BA3"/>
    <mergeCell ref="BB3:BC3"/>
    <mergeCell ref="A3:A4"/>
    <mergeCell ref="BD2:BD3"/>
  </mergeCells>
  <pageMargins left="0.236220472440945" right="0.15748031496063" top="0.34" bottom="0.3" header="0.19" footer="0.21"/>
  <pageSetup paperSize="8"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G139"/>
  <sheetViews>
    <sheetView workbookViewId="0">
      <selection activeCell="A117" sqref="A117"/>
    </sheetView>
  </sheetViews>
  <sheetFormatPr defaultColWidth="9" defaultRowHeight="14.25" outlineLevelCol="6"/>
  <cols>
    <col min="3" max="3" width="27.75" customWidth="1"/>
    <col min="4" max="4" width="37" customWidth="1"/>
    <col min="5" max="5" width="12.25" customWidth="1"/>
    <col min="6" max="6" width="27.75" customWidth="1"/>
    <col min="7" max="7" width="37" customWidth="1"/>
  </cols>
  <sheetData>
    <row r="2" spans="2:7">
      <c r="B2" t="s">
        <v>803</v>
      </c>
      <c r="C2" t="s">
        <v>804</v>
      </c>
      <c r="D2" t="s">
        <v>805</v>
      </c>
      <c r="E2" t="s">
        <v>803</v>
      </c>
      <c r="F2" t="s">
        <v>804</v>
      </c>
      <c r="G2" t="s">
        <v>805</v>
      </c>
    </row>
    <row r="3" spans="2:7">
      <c r="B3" t="s">
        <v>806</v>
      </c>
      <c r="C3" t="s">
        <v>807</v>
      </c>
      <c r="D3" t="s">
        <v>808</v>
      </c>
      <c r="E3" t="s">
        <v>806</v>
      </c>
      <c r="F3" t="s">
        <v>807</v>
      </c>
      <c r="G3" t="s">
        <v>808</v>
      </c>
    </row>
    <row r="4" spans="2:7">
      <c r="B4" t="s">
        <v>809</v>
      </c>
      <c r="C4">
        <v>205</v>
      </c>
      <c r="D4">
        <v>1100</v>
      </c>
      <c r="E4" t="s">
        <v>809</v>
      </c>
      <c r="F4">
        <v>205</v>
      </c>
      <c r="G4">
        <v>1100</v>
      </c>
    </row>
    <row r="5" spans="2:7">
      <c r="B5" t="s">
        <v>615</v>
      </c>
      <c r="C5">
        <v>20531466.5989586</v>
      </c>
      <c r="D5">
        <v>21676.3495706974</v>
      </c>
      <c r="E5" t="s">
        <v>615</v>
      </c>
      <c r="F5">
        <v>36296166.813937</v>
      </c>
      <c r="G5">
        <v>11030.3382741986</v>
      </c>
    </row>
    <row r="6" spans="2:7">
      <c r="B6" t="s">
        <v>616</v>
      </c>
      <c r="C6">
        <v>4183262.53977273</v>
      </c>
      <c r="D6">
        <v>24798.4165190281</v>
      </c>
      <c r="E6" t="s">
        <v>616</v>
      </c>
      <c r="F6">
        <v>3102840.14651515</v>
      </c>
      <c r="G6">
        <v>14185.685634377</v>
      </c>
    </row>
    <row r="7" spans="2:7">
      <c r="B7" t="s">
        <v>686</v>
      </c>
      <c r="C7">
        <v>701064.590757575</v>
      </c>
      <c r="D7">
        <v>24534.6346733578</v>
      </c>
      <c r="E7" t="s">
        <v>686</v>
      </c>
      <c r="F7">
        <v>10101.7166666667</v>
      </c>
      <c r="G7">
        <v>12900.3585365854</v>
      </c>
    </row>
    <row r="8" spans="2:7">
      <c r="B8" t="s">
        <v>687</v>
      </c>
      <c r="C8">
        <v>486136.71</v>
      </c>
      <c r="D8">
        <v>28559.9033375549</v>
      </c>
      <c r="E8" t="s">
        <v>687</v>
      </c>
      <c r="F8">
        <v>99969.7507407407</v>
      </c>
      <c r="G8">
        <v>23661.2241633005</v>
      </c>
    </row>
    <row r="9" spans="2:7">
      <c r="B9" t="s">
        <v>688</v>
      </c>
      <c r="C9">
        <v>585587.531119528</v>
      </c>
      <c r="D9">
        <v>26084.3841397262</v>
      </c>
      <c r="E9" t="s">
        <v>688</v>
      </c>
      <c r="F9">
        <v>80822.4333333333</v>
      </c>
      <c r="G9">
        <v>17399.6927652007</v>
      </c>
    </row>
    <row r="10" spans="2:7">
      <c r="B10" t="s">
        <v>689</v>
      </c>
      <c r="C10">
        <v>800866.209722223</v>
      </c>
      <c r="D10">
        <v>26196.5843829413</v>
      </c>
      <c r="E10" t="s">
        <v>689</v>
      </c>
      <c r="F10">
        <v>78350.8066666667</v>
      </c>
      <c r="G10">
        <v>22279.7764103858</v>
      </c>
    </row>
    <row r="11" spans="2:7">
      <c r="B11" t="s">
        <v>690</v>
      </c>
      <c r="C11">
        <v>150678.501666667</v>
      </c>
      <c r="D11">
        <v>25900.7539196712</v>
      </c>
      <c r="E11" t="s">
        <v>690</v>
      </c>
      <c r="F11">
        <v>529557.825</v>
      </c>
      <c r="G11">
        <v>12796.2373467054</v>
      </c>
    </row>
    <row r="12" spans="2:7">
      <c r="B12" t="s">
        <v>691</v>
      </c>
      <c r="C12">
        <v>172417.42469697</v>
      </c>
      <c r="D12">
        <v>26305.8901916405</v>
      </c>
      <c r="E12" t="s">
        <v>691</v>
      </c>
      <c r="F12">
        <v>594512.968181818</v>
      </c>
      <c r="G12">
        <v>14547.4663276856</v>
      </c>
    </row>
    <row r="13" spans="2:7">
      <c r="B13" t="s">
        <v>692</v>
      </c>
      <c r="C13">
        <v>235501.505</v>
      </c>
      <c r="D13">
        <v>22115.48940839</v>
      </c>
      <c r="E13" t="s">
        <v>692</v>
      </c>
      <c r="F13">
        <v>591028.073333333</v>
      </c>
      <c r="G13">
        <v>12564.7718499797</v>
      </c>
    </row>
    <row r="14" spans="2:7">
      <c r="B14" t="s">
        <v>693</v>
      </c>
      <c r="C14">
        <v>217199.091111111</v>
      </c>
      <c r="D14">
        <v>21320.8541818747</v>
      </c>
      <c r="E14" t="s">
        <v>693</v>
      </c>
      <c r="F14">
        <v>722468.487407407</v>
      </c>
      <c r="G14">
        <v>13798.3823350522</v>
      </c>
    </row>
    <row r="15" spans="2:7">
      <c r="B15" t="s">
        <v>694</v>
      </c>
      <c r="C15">
        <v>370390.126456229</v>
      </c>
      <c r="D15">
        <v>22226.4629756194</v>
      </c>
      <c r="E15" t="s">
        <v>694</v>
      </c>
      <c r="F15">
        <v>351824.682962963</v>
      </c>
      <c r="G15">
        <v>14172.3779622554</v>
      </c>
    </row>
    <row r="16" spans="2:7">
      <c r="B16" t="s">
        <v>789</v>
      </c>
      <c r="C16">
        <v>114014.160909091</v>
      </c>
      <c r="D16">
        <v>21030.83673781</v>
      </c>
      <c r="E16" t="s">
        <v>789</v>
      </c>
      <c r="F16">
        <v>40157.04</v>
      </c>
      <c r="G16">
        <v>12626.619755998</v>
      </c>
    </row>
    <row r="17" spans="2:5">
      <c r="B17" t="s">
        <v>790</v>
      </c>
      <c r="C17">
        <v>249657.318333333</v>
      </c>
      <c r="D17">
        <v>21929.354437275</v>
      </c>
      <c r="E17" t="s">
        <v>790</v>
      </c>
    </row>
    <row r="18" spans="2:7">
      <c r="B18" t="s">
        <v>791</v>
      </c>
      <c r="C18">
        <v>99749.37</v>
      </c>
      <c r="D18">
        <v>20218.4251789929</v>
      </c>
      <c r="E18" t="s">
        <v>791</v>
      </c>
      <c r="F18">
        <v>4046.36222222222</v>
      </c>
      <c r="G18">
        <v>13590.9994491074</v>
      </c>
    </row>
    <row r="19" spans="2:7">
      <c r="B19" t="s">
        <v>617</v>
      </c>
      <c r="C19">
        <v>1663896.10022968</v>
      </c>
      <c r="D19">
        <v>22472.7307027331</v>
      </c>
      <c r="E19" t="s">
        <v>617</v>
      </c>
      <c r="F19">
        <v>1557087.45174122</v>
      </c>
      <c r="G19">
        <v>13574.8437348494</v>
      </c>
    </row>
    <row r="20" spans="2:7">
      <c r="B20" t="s">
        <v>698</v>
      </c>
      <c r="C20">
        <v>451540.992359307</v>
      </c>
      <c r="D20">
        <v>24709.4753098708</v>
      </c>
      <c r="E20" t="s">
        <v>698</v>
      </c>
      <c r="F20">
        <v>30016.5266666667</v>
      </c>
      <c r="G20">
        <v>17230.4606441474</v>
      </c>
    </row>
    <row r="21" spans="2:7">
      <c r="B21" t="s">
        <v>699</v>
      </c>
      <c r="C21">
        <v>243423.34</v>
      </c>
      <c r="D21">
        <v>24676.723726256</v>
      </c>
      <c r="E21" t="s">
        <v>699</v>
      </c>
      <c r="F21">
        <v>50775.0683333333</v>
      </c>
      <c r="G21">
        <v>24726.6716402209</v>
      </c>
    </row>
    <row r="22" spans="2:7">
      <c r="B22" t="s">
        <v>700</v>
      </c>
      <c r="C22">
        <v>280154.778518519</v>
      </c>
      <c r="D22">
        <v>20334.5261284164</v>
      </c>
      <c r="E22" t="s">
        <v>700</v>
      </c>
      <c r="F22">
        <v>69599.445</v>
      </c>
      <c r="G22">
        <v>11392.0033309557</v>
      </c>
    </row>
    <row r="23" spans="2:7">
      <c r="B23" t="s">
        <v>701</v>
      </c>
      <c r="C23">
        <v>63378.4644444445</v>
      </c>
      <c r="D23">
        <v>20089.714805402</v>
      </c>
      <c r="E23" t="s">
        <v>701</v>
      </c>
      <c r="F23">
        <v>117163.511111111</v>
      </c>
      <c r="G23">
        <v>15777.4656661012</v>
      </c>
    </row>
    <row r="24" spans="2:7">
      <c r="B24" t="s">
        <v>702</v>
      </c>
      <c r="C24">
        <v>115889.744444444</v>
      </c>
      <c r="D24">
        <v>21290.9136057397</v>
      </c>
      <c r="E24" t="s">
        <v>702</v>
      </c>
      <c r="F24">
        <v>230156.788593074</v>
      </c>
      <c r="G24">
        <v>16096.8283302208</v>
      </c>
    </row>
    <row r="25" spans="2:7">
      <c r="B25" t="s">
        <v>703</v>
      </c>
      <c r="C25">
        <v>113613.516666667</v>
      </c>
      <c r="D25">
        <v>21080.0128860921</v>
      </c>
      <c r="E25" t="s">
        <v>703</v>
      </c>
      <c r="F25">
        <v>151276.57</v>
      </c>
      <c r="G25">
        <v>15417.9419865451</v>
      </c>
    </row>
    <row r="26" spans="2:7">
      <c r="B26" t="s">
        <v>704</v>
      </c>
      <c r="C26">
        <v>102406.773796296</v>
      </c>
      <c r="D26">
        <v>20471.2562338894</v>
      </c>
      <c r="E26" t="s">
        <v>704</v>
      </c>
      <c r="F26">
        <v>300125.156111111</v>
      </c>
      <c r="G26">
        <v>17714.9347788649</v>
      </c>
    </row>
    <row r="27" spans="2:7">
      <c r="B27" t="s">
        <v>705</v>
      </c>
      <c r="C27">
        <v>293488.49</v>
      </c>
      <c r="D27">
        <v>21463.258365314</v>
      </c>
      <c r="E27" t="s">
        <v>705</v>
      </c>
      <c r="F27">
        <v>607974.385925926</v>
      </c>
      <c r="G27">
        <v>8831.35259515645</v>
      </c>
    </row>
    <row r="28" spans="2:7">
      <c r="B28" t="s">
        <v>618</v>
      </c>
      <c r="C28">
        <v>1138380.63606662</v>
      </c>
      <c r="D28">
        <v>20166.3632663218</v>
      </c>
      <c r="E28" t="s">
        <v>618</v>
      </c>
      <c r="F28">
        <v>1739770.65400673</v>
      </c>
      <c r="G28">
        <v>13782.7808414596</v>
      </c>
    </row>
    <row r="29" spans="2:7">
      <c r="B29" t="s">
        <v>706</v>
      </c>
      <c r="C29">
        <v>175401.691666667</v>
      </c>
      <c r="D29">
        <v>24296.9429906272</v>
      </c>
      <c r="E29" t="s">
        <v>706</v>
      </c>
      <c r="F29">
        <v>24735.1133333333</v>
      </c>
      <c r="G29">
        <v>15182.9950198732</v>
      </c>
    </row>
    <row r="30" spans="2:7">
      <c r="B30" t="s">
        <v>707</v>
      </c>
      <c r="C30">
        <v>152270.533280423</v>
      </c>
      <c r="D30">
        <v>20213.5754558003</v>
      </c>
      <c r="E30" t="s">
        <v>707</v>
      </c>
      <c r="F30">
        <v>26461.9511111111</v>
      </c>
      <c r="G30">
        <v>16840.880203383</v>
      </c>
    </row>
    <row r="31" spans="2:7">
      <c r="B31" t="s">
        <v>708</v>
      </c>
      <c r="C31">
        <v>200689.010740741</v>
      </c>
      <c r="D31">
        <v>17610.7439057572</v>
      </c>
      <c r="E31" t="s">
        <v>708</v>
      </c>
      <c r="F31">
        <v>167110.375</v>
      </c>
      <c r="G31">
        <v>12151.6460982394</v>
      </c>
    </row>
    <row r="32" spans="2:7">
      <c r="B32" t="s">
        <v>709</v>
      </c>
      <c r="C32">
        <v>59253.39</v>
      </c>
      <c r="D32">
        <v>21995.9813487802</v>
      </c>
      <c r="E32" t="s">
        <v>709</v>
      </c>
      <c r="F32">
        <v>163696.952121212</v>
      </c>
      <c r="G32">
        <v>17233.5275584982</v>
      </c>
    </row>
    <row r="33" spans="2:7">
      <c r="B33" t="s">
        <v>710</v>
      </c>
      <c r="C33">
        <v>218642.173333333</v>
      </c>
      <c r="D33">
        <v>18320.3716588125</v>
      </c>
      <c r="E33" t="s">
        <v>710</v>
      </c>
      <c r="F33">
        <v>621848.253552189</v>
      </c>
      <c r="G33">
        <v>10183.7752739232</v>
      </c>
    </row>
    <row r="34" spans="2:7">
      <c r="B34" t="s">
        <v>711</v>
      </c>
      <c r="C34">
        <v>73143.4472222222</v>
      </c>
      <c r="D34">
        <v>19830.3880557457</v>
      </c>
      <c r="E34" t="s">
        <v>711</v>
      </c>
      <c r="F34">
        <v>378647.34</v>
      </c>
      <c r="G34">
        <v>16793.3553490283</v>
      </c>
    </row>
    <row r="35" spans="2:7">
      <c r="B35" t="s">
        <v>712</v>
      </c>
      <c r="C35">
        <v>104474.183333333</v>
      </c>
      <c r="D35">
        <v>22057.3073261321</v>
      </c>
      <c r="E35" t="s">
        <v>712</v>
      </c>
      <c r="F35">
        <v>348992.728888889</v>
      </c>
      <c r="G35">
        <v>15520.8415599071</v>
      </c>
    </row>
    <row r="36" spans="2:7">
      <c r="B36" t="s">
        <v>713</v>
      </c>
      <c r="C36">
        <v>154506.206489899</v>
      </c>
      <c r="D36">
        <v>19541.1787806352</v>
      </c>
      <c r="E36" t="s">
        <v>713</v>
      </c>
      <c r="F36">
        <v>8277.94</v>
      </c>
      <c r="G36">
        <v>23889.6227272727</v>
      </c>
    </row>
    <row r="37" spans="2:7">
      <c r="B37" s="51" t="s">
        <v>619</v>
      </c>
      <c r="C37" s="51">
        <f>SUM(C39:C46)</f>
        <v>1627097.24657407</v>
      </c>
      <c r="D37" s="51">
        <f>SUMPRODUCT(D39:D46,C39:C46)/C37</f>
        <v>19304.9795052613</v>
      </c>
      <c r="E37" s="49" t="s">
        <v>619</v>
      </c>
      <c r="F37" s="51">
        <f>SUM(F39:F46)</f>
        <v>1896642.99205387</v>
      </c>
      <c r="G37" s="51">
        <f>SUMPRODUCT(G39:G46,F39:F46)/F37</f>
        <v>10286.1852907627</v>
      </c>
    </row>
    <row r="38" s="49" customFormat="1" spans="3:7">
      <c r="C38" s="49">
        <v>1362278.56657407</v>
      </c>
      <c r="D38" s="49">
        <v>20157.7963669324</v>
      </c>
      <c r="F38" s="49">
        <v>1037305.86372054</v>
      </c>
      <c r="G38" s="49">
        <v>12126.3670157746</v>
      </c>
    </row>
    <row r="39" spans="2:7">
      <c r="B39" t="s">
        <v>642</v>
      </c>
      <c r="C39">
        <v>65901.4</v>
      </c>
      <c r="D39">
        <v>26120.0190113332</v>
      </c>
      <c r="E39" t="s">
        <v>642</v>
      </c>
      <c r="F39">
        <v>121922.592962963</v>
      </c>
      <c r="G39">
        <v>9720.51125944263</v>
      </c>
    </row>
    <row r="40" spans="2:7">
      <c r="B40" t="s">
        <v>643</v>
      </c>
      <c r="C40">
        <v>525279.961666667</v>
      </c>
      <c r="D40">
        <v>22392.2272229446</v>
      </c>
      <c r="E40" t="s">
        <v>643</v>
      </c>
      <c r="F40">
        <v>85810.1133333333</v>
      </c>
      <c r="G40">
        <v>13290.3870718793</v>
      </c>
    </row>
    <row r="41" spans="2:7">
      <c r="B41" t="s">
        <v>644</v>
      </c>
      <c r="C41">
        <v>217009.192592593</v>
      </c>
      <c r="D41">
        <v>17482.3402387777</v>
      </c>
      <c r="E41" t="s">
        <v>644</v>
      </c>
      <c r="F41">
        <v>81342.9785185185</v>
      </c>
      <c r="G41">
        <v>11460.8374939232</v>
      </c>
    </row>
    <row r="42" spans="2:7">
      <c r="B42" t="s">
        <v>645</v>
      </c>
      <c r="C42">
        <v>135520.184444444</v>
      </c>
      <c r="D42">
        <v>20004.5976523748</v>
      </c>
      <c r="E42" t="s">
        <v>645</v>
      </c>
      <c r="F42">
        <v>14643.03</v>
      </c>
      <c r="G42">
        <v>9786.70322524778</v>
      </c>
    </row>
    <row r="43" spans="2:7">
      <c r="B43" t="s">
        <v>646</v>
      </c>
      <c r="C43">
        <v>222505.918981481</v>
      </c>
      <c r="D43">
        <v>17411.2964467153</v>
      </c>
      <c r="E43" t="s">
        <v>646</v>
      </c>
      <c r="F43">
        <v>258441.019090909</v>
      </c>
      <c r="G43">
        <v>15570.2521358806</v>
      </c>
    </row>
    <row r="44" spans="2:7">
      <c r="B44" t="s">
        <v>647</v>
      </c>
      <c r="C44">
        <v>174228.682222222</v>
      </c>
      <c r="D44">
        <v>19184.7888692148</v>
      </c>
      <c r="E44" t="s">
        <v>647</v>
      </c>
      <c r="F44">
        <v>394613.846481482</v>
      </c>
      <c r="G44">
        <v>11071.9975707351</v>
      </c>
    </row>
    <row r="45" spans="2:7">
      <c r="B45" t="s">
        <v>648</v>
      </c>
      <c r="C45">
        <v>21833.2266666667</v>
      </c>
      <c r="D45">
        <v>11701.777405653</v>
      </c>
      <c r="E45" t="s">
        <v>648</v>
      </c>
      <c r="F45">
        <v>80532.2833333334</v>
      </c>
      <c r="G45">
        <v>9740.57848531551</v>
      </c>
    </row>
    <row r="46" s="50" customFormat="1" spans="2:7">
      <c r="B46" s="50" t="s">
        <v>649</v>
      </c>
      <c r="C46" s="50">
        <v>264818.68</v>
      </c>
      <c r="D46" s="50">
        <v>14917.9244384981</v>
      </c>
      <c r="E46" s="50" t="s">
        <v>649</v>
      </c>
      <c r="F46" s="50">
        <v>859337.128333333</v>
      </c>
      <c r="G46" s="50">
        <v>8064.90189600423</v>
      </c>
    </row>
    <row r="47" spans="2:7">
      <c r="B47" t="s">
        <v>620</v>
      </c>
      <c r="C47">
        <v>1037910.97720539</v>
      </c>
      <c r="D47">
        <v>26902.4159334593</v>
      </c>
      <c r="E47" t="s">
        <v>620</v>
      </c>
      <c r="F47">
        <v>1247392.55361111</v>
      </c>
      <c r="G47">
        <v>12720.2406378923</v>
      </c>
    </row>
    <row r="48" spans="2:7">
      <c r="B48" t="s">
        <v>714</v>
      </c>
      <c r="C48">
        <v>378217.378888889</v>
      </c>
      <c r="D48">
        <v>31479.7015019471</v>
      </c>
      <c r="E48" t="s">
        <v>714</v>
      </c>
      <c r="F48">
        <v>37641.42</v>
      </c>
      <c r="G48">
        <v>20087.7799223077</v>
      </c>
    </row>
    <row r="49" spans="2:7">
      <c r="B49" t="s">
        <v>715</v>
      </c>
      <c r="C49">
        <v>212454.266464646</v>
      </c>
      <c r="D49">
        <v>34449.6775818914</v>
      </c>
      <c r="E49" t="s">
        <v>715</v>
      </c>
      <c r="F49">
        <v>39491.92</v>
      </c>
      <c r="G49">
        <v>20548.6915365523</v>
      </c>
    </row>
    <row r="50" spans="2:7">
      <c r="B50" t="s">
        <v>716</v>
      </c>
      <c r="C50">
        <v>12807.2096296296</v>
      </c>
      <c r="D50">
        <v>21201.8248784235</v>
      </c>
      <c r="E50" t="s">
        <v>716</v>
      </c>
      <c r="F50">
        <v>157994.96</v>
      </c>
      <c r="G50">
        <v>16509.8902552841</v>
      </c>
    </row>
    <row r="51" spans="2:7">
      <c r="B51" t="s">
        <v>717</v>
      </c>
      <c r="C51">
        <v>137120.486666667</v>
      </c>
      <c r="D51">
        <v>21248.193039669</v>
      </c>
      <c r="E51" t="s">
        <v>717</v>
      </c>
      <c r="F51">
        <v>353534.313333333</v>
      </c>
      <c r="G51">
        <v>13105.3422285245</v>
      </c>
    </row>
    <row r="52" spans="2:7">
      <c r="B52" t="s">
        <v>718</v>
      </c>
      <c r="C52">
        <v>116094.06</v>
      </c>
      <c r="D52">
        <v>20100.8834189771</v>
      </c>
      <c r="E52" t="s">
        <v>718</v>
      </c>
      <c r="F52">
        <v>265898.413333333</v>
      </c>
      <c r="G52">
        <v>10784.4469718205</v>
      </c>
    </row>
    <row r="53" spans="2:7">
      <c r="B53" t="s">
        <v>719</v>
      </c>
      <c r="C53">
        <v>181217.575555556</v>
      </c>
      <c r="D53">
        <v>17539.5221916629</v>
      </c>
      <c r="E53" t="s">
        <v>719</v>
      </c>
      <c r="F53">
        <v>392831.526944444</v>
      </c>
      <c r="G53">
        <v>10666.808457355</v>
      </c>
    </row>
    <row r="54" spans="2:7">
      <c r="B54" t="s">
        <v>621</v>
      </c>
      <c r="C54">
        <v>1054705.26195046</v>
      </c>
      <c r="D54">
        <v>21693.7133559497</v>
      </c>
      <c r="E54" t="s">
        <v>621</v>
      </c>
      <c r="F54">
        <v>942879.654074074</v>
      </c>
      <c r="G54">
        <v>12281.1673952658</v>
      </c>
    </row>
    <row r="55" spans="2:7">
      <c r="B55" t="s">
        <v>720</v>
      </c>
      <c r="C55">
        <v>219127.811212121</v>
      </c>
      <c r="D55">
        <v>19760.4432298269</v>
      </c>
      <c r="E55" t="s">
        <v>720</v>
      </c>
      <c r="F55">
        <v>68915.5888888889</v>
      </c>
      <c r="G55">
        <v>12483.4076123303</v>
      </c>
    </row>
    <row r="56" spans="2:7">
      <c r="B56" t="s">
        <v>721</v>
      </c>
      <c r="C56">
        <v>417525.256161616</v>
      </c>
      <c r="D56">
        <v>27108.2159112853</v>
      </c>
      <c r="E56" t="s">
        <v>721</v>
      </c>
      <c r="F56">
        <v>53358.7333333333</v>
      </c>
      <c r="G56">
        <v>12110.8297921233</v>
      </c>
    </row>
    <row r="57" spans="2:7">
      <c r="B57" t="s">
        <v>722</v>
      </c>
      <c r="C57">
        <v>173291.736243386</v>
      </c>
      <c r="D57">
        <v>18389.5652925033</v>
      </c>
      <c r="E57" t="s">
        <v>722</v>
      </c>
      <c r="F57">
        <v>125348.43</v>
      </c>
      <c r="G57">
        <v>12561.0858182026</v>
      </c>
    </row>
    <row r="58" spans="2:7">
      <c r="B58" t="s">
        <v>723</v>
      </c>
      <c r="C58">
        <v>244760.458333333</v>
      </c>
      <c r="D58">
        <v>16527.5326375625</v>
      </c>
      <c r="E58" t="s">
        <v>723</v>
      </c>
      <c r="F58">
        <v>695256.901851852</v>
      </c>
      <c r="G58">
        <v>12223.7269877702</v>
      </c>
    </row>
    <row r="59" spans="2:7">
      <c r="B59" s="49" t="s">
        <v>622</v>
      </c>
      <c r="C59" s="49">
        <f>SUM(C61:C65)</f>
        <v>536569.067883598</v>
      </c>
      <c r="D59" s="51">
        <f>SUMPRODUCT(D61:D65,C61:C65)/C59</f>
        <v>25713.3997451563</v>
      </c>
      <c r="E59" s="49" t="s">
        <v>622</v>
      </c>
      <c r="F59" s="49">
        <f>SUM(F61:F65)</f>
        <v>818540.904035594</v>
      </c>
      <c r="G59" s="51">
        <f>SUMPRODUCT(G61:G65,F61:F65)/F59</f>
        <v>9678.10456457913</v>
      </c>
    </row>
    <row r="60" s="49" customFormat="1" spans="3:7">
      <c r="C60" s="49">
        <v>459478.707883598</v>
      </c>
      <c r="D60" s="49">
        <v>26947.4389365689</v>
      </c>
      <c r="F60" s="49">
        <v>217277.092857143</v>
      </c>
      <c r="G60" s="49">
        <v>16509.1542924173</v>
      </c>
    </row>
    <row r="61" spans="2:5">
      <c r="B61" t="s">
        <v>650</v>
      </c>
      <c r="C61">
        <v>279496.388835979</v>
      </c>
      <c r="D61">
        <v>28402.3167481936</v>
      </c>
      <c r="E61" t="s">
        <v>650</v>
      </c>
    </row>
    <row r="62" spans="2:7">
      <c r="B62" t="s">
        <v>651</v>
      </c>
      <c r="C62">
        <v>101580.285714286</v>
      </c>
      <c r="D62">
        <v>23686.1810813443</v>
      </c>
      <c r="E62" t="s">
        <v>651</v>
      </c>
      <c r="F62">
        <v>11998.86</v>
      </c>
      <c r="G62">
        <v>20073.1205450615</v>
      </c>
    </row>
    <row r="63" spans="2:7">
      <c r="B63" t="s">
        <v>652</v>
      </c>
      <c r="C63">
        <v>31466.9466666667</v>
      </c>
      <c r="D63">
        <v>28313.4571582573</v>
      </c>
      <c r="E63" t="s">
        <v>652</v>
      </c>
      <c r="F63">
        <v>29406.7128571429</v>
      </c>
      <c r="G63">
        <v>17257.827434534</v>
      </c>
    </row>
    <row r="64" spans="2:7">
      <c r="B64" t="s">
        <v>653</v>
      </c>
      <c r="C64">
        <v>46935.0866666667</v>
      </c>
      <c r="D64">
        <v>24426.1266144461</v>
      </c>
      <c r="E64" t="s">
        <v>653</v>
      </c>
      <c r="F64">
        <v>175871.52</v>
      </c>
      <c r="G64">
        <v>16140.8197933222</v>
      </c>
    </row>
    <row r="65" s="50" customFormat="1" spans="2:7">
      <c r="B65" s="50" t="s">
        <v>654</v>
      </c>
      <c r="C65" s="50">
        <v>77090.36</v>
      </c>
      <c r="D65" s="50">
        <v>18358.2034125927</v>
      </c>
      <c r="E65" s="50" t="s">
        <v>654</v>
      </c>
      <c r="F65" s="50">
        <v>601263.811178451</v>
      </c>
      <c r="G65" s="50">
        <v>7209.58642257053</v>
      </c>
    </row>
    <row r="66" s="49" customFormat="1" spans="2:7">
      <c r="B66" s="49" t="s">
        <v>623</v>
      </c>
      <c r="C66" s="49">
        <f>SUM(C68:C78)</f>
        <v>1470745.04888889</v>
      </c>
      <c r="D66" s="51">
        <f>SUMPRODUCT(D68:D78,C68:C78)/C66</f>
        <v>19240.585883959</v>
      </c>
      <c r="E66" s="49" t="s">
        <v>623</v>
      </c>
      <c r="F66" s="49">
        <f>SUM(F68:F78)</f>
        <v>2664845.11403439</v>
      </c>
      <c r="G66" s="51">
        <f>SUMPRODUCT(G68:G78,F68:F78)/F66</f>
        <v>9205.4752440445</v>
      </c>
    </row>
    <row r="67" s="49" customFormat="1" spans="3:7">
      <c r="C67" s="49">
        <v>1547835.40888889</v>
      </c>
      <c r="D67" s="49">
        <v>19196.6385869889</v>
      </c>
      <c r="F67" s="49">
        <v>3266108.92521284</v>
      </c>
      <c r="G67" s="49">
        <v>8838.0485148794</v>
      </c>
    </row>
    <row r="68" spans="2:7">
      <c r="B68" t="s">
        <v>655</v>
      </c>
      <c r="C68">
        <v>146061.286666667</v>
      </c>
      <c r="D68">
        <v>22121.1827367909</v>
      </c>
      <c r="E68" t="s">
        <v>655</v>
      </c>
      <c r="F68">
        <v>73230.45</v>
      </c>
      <c r="G68">
        <v>14556.3572847333</v>
      </c>
    </row>
    <row r="69" spans="2:7">
      <c r="B69" t="s">
        <v>656</v>
      </c>
      <c r="C69">
        <v>207605.646666667</v>
      </c>
      <c r="D69">
        <v>26376.3565397045</v>
      </c>
      <c r="E69" t="s">
        <v>656</v>
      </c>
      <c r="F69">
        <v>83229.449047619</v>
      </c>
      <c r="G69">
        <v>10658.5414512704</v>
      </c>
    </row>
    <row r="70" spans="2:7">
      <c r="B70" t="s">
        <v>657</v>
      </c>
      <c r="C70">
        <v>63308.9566666667</v>
      </c>
      <c r="D70">
        <v>13790.259082092</v>
      </c>
      <c r="E70" t="s">
        <v>657</v>
      </c>
      <c r="F70">
        <v>75327.54</v>
      </c>
      <c r="G70">
        <v>16701.0829562495</v>
      </c>
    </row>
    <row r="71" spans="2:7">
      <c r="B71" t="s">
        <v>658</v>
      </c>
      <c r="C71">
        <v>218499.737777778</v>
      </c>
      <c r="D71">
        <v>19616.3234768499</v>
      </c>
      <c r="E71" t="s">
        <v>658</v>
      </c>
      <c r="F71">
        <v>318222.823412698</v>
      </c>
      <c r="G71">
        <v>9761.59710314705</v>
      </c>
    </row>
    <row r="72" spans="2:7">
      <c r="B72" t="s">
        <v>659</v>
      </c>
      <c r="C72">
        <v>59800.6433333333</v>
      </c>
      <c r="D72">
        <v>18520.5787127351</v>
      </c>
      <c r="E72" t="s">
        <v>659</v>
      </c>
      <c r="F72">
        <v>325764.056666667</v>
      </c>
      <c r="G72">
        <v>6704.61533816014</v>
      </c>
    </row>
    <row r="73" spans="2:7">
      <c r="B73" t="s">
        <v>660</v>
      </c>
      <c r="C73">
        <v>60479.5266666667</v>
      </c>
      <c r="D73">
        <v>15119.3992690915</v>
      </c>
      <c r="E73" t="s">
        <v>660</v>
      </c>
      <c r="F73">
        <v>363030.06</v>
      </c>
      <c r="G73">
        <v>5986.4570301562</v>
      </c>
    </row>
    <row r="74" spans="2:7">
      <c r="B74" t="s">
        <v>661</v>
      </c>
      <c r="C74">
        <v>141642.76</v>
      </c>
      <c r="D74">
        <v>15180.7024057566</v>
      </c>
      <c r="E74" t="s">
        <v>661</v>
      </c>
      <c r="F74">
        <v>513177.6</v>
      </c>
      <c r="G74">
        <v>9681.29032048182</v>
      </c>
    </row>
    <row r="75" spans="2:7">
      <c r="B75" t="s">
        <v>662</v>
      </c>
      <c r="C75">
        <v>107084.65</v>
      </c>
      <c r="D75">
        <v>17435.5185913809</v>
      </c>
      <c r="E75" t="s">
        <v>662</v>
      </c>
      <c r="F75">
        <v>281159.780740741</v>
      </c>
      <c r="G75">
        <v>7988.8167766202</v>
      </c>
    </row>
    <row r="76" spans="2:7">
      <c r="B76" t="s">
        <v>663</v>
      </c>
      <c r="C76">
        <v>41047.8544444444</v>
      </c>
      <c r="D76">
        <v>17268.020166814</v>
      </c>
      <c r="E76" t="s">
        <v>663</v>
      </c>
      <c r="F76">
        <v>305023.123333333</v>
      </c>
      <c r="G76">
        <v>7923.01718852309</v>
      </c>
    </row>
    <row r="77" spans="2:7">
      <c r="B77" t="s">
        <v>664</v>
      </c>
      <c r="C77">
        <v>301370.2</v>
      </c>
      <c r="D77">
        <v>16216.8197891947</v>
      </c>
      <c r="E77" t="s">
        <v>664</v>
      </c>
      <c r="F77">
        <v>326680.230833333</v>
      </c>
      <c r="G77">
        <v>12933.8491141138</v>
      </c>
    </row>
    <row r="78" spans="2:5">
      <c r="B78" t="s">
        <v>665</v>
      </c>
      <c r="C78">
        <v>123843.786666667</v>
      </c>
      <c r="D78">
        <v>22580.9308149435</v>
      </c>
      <c r="E78" t="s">
        <v>665</v>
      </c>
    </row>
    <row r="79" spans="2:7">
      <c r="B79" t="s">
        <v>624</v>
      </c>
      <c r="C79">
        <v>539584.147300385</v>
      </c>
      <c r="D79">
        <v>21586.8275978087</v>
      </c>
      <c r="E79" t="s">
        <v>624</v>
      </c>
      <c r="F79">
        <v>724677.432070707</v>
      </c>
      <c r="G79">
        <v>11986.3475337891</v>
      </c>
    </row>
    <row r="80" spans="2:7">
      <c r="B80" t="s">
        <v>724</v>
      </c>
      <c r="C80">
        <v>153108.024404762</v>
      </c>
      <c r="D80">
        <v>21581.2119989419</v>
      </c>
      <c r="E80" t="s">
        <v>724</v>
      </c>
      <c r="F80">
        <v>45792.07</v>
      </c>
      <c r="G80">
        <v>10364.9037851466</v>
      </c>
    </row>
    <row r="81" spans="2:7">
      <c r="B81" t="s">
        <v>725</v>
      </c>
      <c r="C81">
        <v>75374.6055555556</v>
      </c>
      <c r="D81">
        <v>20730.6126822685</v>
      </c>
      <c r="E81" t="s">
        <v>725</v>
      </c>
      <c r="F81">
        <v>74376.91</v>
      </c>
      <c r="G81">
        <v>15645.7744904259</v>
      </c>
    </row>
    <row r="82" spans="2:7">
      <c r="B82" t="s">
        <v>726</v>
      </c>
      <c r="C82">
        <v>42497.8074074074</v>
      </c>
      <c r="D82">
        <v>21216.0897836257</v>
      </c>
      <c r="E82" t="s">
        <v>726</v>
      </c>
      <c r="F82">
        <v>49538.6822222222</v>
      </c>
      <c r="G82">
        <v>11696.7390411004</v>
      </c>
    </row>
    <row r="83" spans="2:7">
      <c r="B83" t="s">
        <v>727</v>
      </c>
      <c r="C83">
        <v>99330.0440740741</v>
      </c>
      <c r="D83">
        <v>20368.815437675</v>
      </c>
      <c r="E83" t="s">
        <v>727</v>
      </c>
      <c r="F83">
        <v>235811.59037037</v>
      </c>
      <c r="G83">
        <v>13472.0836538044</v>
      </c>
    </row>
    <row r="84" spans="2:7">
      <c r="B84" t="s">
        <v>728</v>
      </c>
      <c r="C84">
        <v>63227.4666666667</v>
      </c>
      <c r="D84">
        <v>31463.7835379482</v>
      </c>
      <c r="E84" t="s">
        <v>728</v>
      </c>
      <c r="F84">
        <v>178642.366127946</v>
      </c>
      <c r="G84">
        <v>9730.59148799318</v>
      </c>
    </row>
    <row r="85" spans="2:7">
      <c r="B85" t="s">
        <v>729</v>
      </c>
      <c r="C85">
        <v>32938.5036363636</v>
      </c>
      <c r="D85">
        <v>15249.1782358414</v>
      </c>
      <c r="E85" t="s">
        <v>729</v>
      </c>
      <c r="F85">
        <v>57414.9690909091</v>
      </c>
      <c r="G85">
        <v>11964.5622345555</v>
      </c>
    </row>
    <row r="86" spans="2:7">
      <c r="B86" t="s">
        <v>810</v>
      </c>
      <c r="C86">
        <v>73107.6955555555</v>
      </c>
      <c r="D86">
        <v>18665.0446891511</v>
      </c>
      <c r="E86" t="s">
        <v>810</v>
      </c>
      <c r="F86">
        <v>83100.8442592592</v>
      </c>
      <c r="G86">
        <v>10425.4707526268</v>
      </c>
    </row>
    <row r="87" spans="2:7">
      <c r="B87" t="s">
        <v>625</v>
      </c>
      <c r="C87">
        <v>1509212.045</v>
      </c>
      <c r="D87">
        <v>19125.0816189538</v>
      </c>
      <c r="E87" t="s">
        <v>625</v>
      </c>
      <c r="F87">
        <v>2409068.7985101</v>
      </c>
      <c r="G87">
        <v>11703.4789223792</v>
      </c>
    </row>
    <row r="88" spans="2:7">
      <c r="B88" t="s">
        <v>732</v>
      </c>
      <c r="C88">
        <v>260255.311944444</v>
      </c>
      <c r="D88">
        <v>24875.8500231478</v>
      </c>
      <c r="E88" t="s">
        <v>732</v>
      </c>
      <c r="F88">
        <v>38369.0133333333</v>
      </c>
      <c r="G88">
        <v>15136.0961863795</v>
      </c>
    </row>
    <row r="89" spans="2:7">
      <c r="B89" t="s">
        <v>733</v>
      </c>
      <c r="C89">
        <v>117364.366666667</v>
      </c>
      <c r="D89">
        <v>14228.2867789959</v>
      </c>
      <c r="E89" t="s">
        <v>733</v>
      </c>
      <c r="F89">
        <v>158481.241750842</v>
      </c>
      <c r="G89">
        <v>12005.8983295063</v>
      </c>
    </row>
    <row r="90" spans="2:7">
      <c r="B90" t="s">
        <v>734</v>
      </c>
      <c r="C90">
        <v>163110.81</v>
      </c>
      <c r="D90">
        <v>20269.2298598922</v>
      </c>
      <c r="E90" t="s">
        <v>734</v>
      </c>
      <c r="F90">
        <v>275634.08</v>
      </c>
      <c r="G90">
        <v>13492.1666332703</v>
      </c>
    </row>
    <row r="91" spans="2:7">
      <c r="B91" t="s">
        <v>735</v>
      </c>
      <c r="C91">
        <v>133933.614722222</v>
      </c>
      <c r="D91">
        <v>20191.8429604841</v>
      </c>
      <c r="E91" t="s">
        <v>735</v>
      </c>
      <c r="F91">
        <v>242409.474537037</v>
      </c>
      <c r="G91">
        <v>8828.3282769205</v>
      </c>
    </row>
    <row r="92" spans="2:7">
      <c r="B92" t="s">
        <v>736</v>
      </c>
      <c r="C92">
        <v>176720.263333333</v>
      </c>
      <c r="D92">
        <v>15510.0986379608</v>
      </c>
      <c r="E92" t="s">
        <v>736</v>
      </c>
      <c r="F92">
        <v>529223.908148148</v>
      </c>
      <c r="G92">
        <v>9593.21337252916</v>
      </c>
    </row>
    <row r="93" spans="2:7">
      <c r="B93" t="s">
        <v>737</v>
      </c>
      <c r="C93">
        <v>148545</v>
      </c>
      <c r="D93">
        <v>14104.8278082269</v>
      </c>
      <c r="E93" t="s">
        <v>737</v>
      </c>
      <c r="F93">
        <v>515653.306296296</v>
      </c>
      <c r="G93">
        <v>9865.92071560627</v>
      </c>
    </row>
    <row r="94" spans="2:7">
      <c r="B94" t="s">
        <v>738</v>
      </c>
      <c r="C94">
        <v>335068.596666667</v>
      </c>
      <c r="D94">
        <v>20940.0553836593</v>
      </c>
      <c r="E94" t="s">
        <v>738</v>
      </c>
      <c r="F94">
        <v>325995.356666667</v>
      </c>
      <c r="G94">
        <v>16145.0978846796</v>
      </c>
    </row>
    <row r="95" spans="2:7">
      <c r="B95" t="s">
        <v>739</v>
      </c>
      <c r="C95">
        <v>174214.081666667</v>
      </c>
      <c r="D95">
        <v>16398.4173341646</v>
      </c>
      <c r="E95" t="s">
        <v>739</v>
      </c>
      <c r="F95">
        <v>323302.417777778</v>
      </c>
      <c r="G95">
        <v>13685.2312328252</v>
      </c>
    </row>
    <row r="96" spans="2:7">
      <c r="B96" t="s">
        <v>626</v>
      </c>
      <c r="C96">
        <v>1489710.29076599</v>
      </c>
      <c r="D96">
        <v>20672.2990107124</v>
      </c>
      <c r="E96" t="s">
        <v>626</v>
      </c>
      <c r="F96">
        <v>6306921.87037879</v>
      </c>
      <c r="G96">
        <v>10124.3405476237</v>
      </c>
    </row>
    <row r="97" spans="2:7">
      <c r="B97" t="s">
        <v>740</v>
      </c>
      <c r="C97">
        <v>410379.858518519</v>
      </c>
      <c r="D97">
        <v>23498.9820673525</v>
      </c>
      <c r="E97" t="s">
        <v>740</v>
      </c>
      <c r="F97">
        <v>394943.047619048</v>
      </c>
      <c r="G97">
        <v>13445.5059619639</v>
      </c>
    </row>
    <row r="98" spans="2:7">
      <c r="B98" t="s">
        <v>741</v>
      </c>
      <c r="C98">
        <v>128329.13780303</v>
      </c>
      <c r="D98">
        <v>18726.1165370716</v>
      </c>
      <c r="E98" t="s">
        <v>741</v>
      </c>
      <c r="F98">
        <v>341216.981784512</v>
      </c>
      <c r="G98">
        <v>9304.3742969761</v>
      </c>
    </row>
    <row r="99" spans="2:7">
      <c r="B99" t="s">
        <v>742</v>
      </c>
      <c r="C99">
        <v>170914.986666667</v>
      </c>
      <c r="D99">
        <v>19703.1041582612</v>
      </c>
      <c r="E99" t="s">
        <v>742</v>
      </c>
      <c r="F99">
        <v>429676.769973545</v>
      </c>
      <c r="G99">
        <v>11530.1083106701</v>
      </c>
    </row>
    <row r="100" spans="2:7">
      <c r="B100" t="s">
        <v>743</v>
      </c>
      <c r="C100">
        <v>169551.894444444</v>
      </c>
      <c r="D100">
        <v>19040.6770930808</v>
      </c>
      <c r="E100" t="s">
        <v>743</v>
      </c>
      <c r="F100">
        <v>1255591.22703704</v>
      </c>
      <c r="G100">
        <v>9941.18611685501</v>
      </c>
    </row>
    <row r="101" spans="2:7">
      <c r="B101" t="s">
        <v>744</v>
      </c>
      <c r="C101">
        <v>115845.74</v>
      </c>
      <c r="D101">
        <v>23593.9449828375</v>
      </c>
      <c r="E101" t="s">
        <v>744</v>
      </c>
      <c r="F101">
        <v>1050892.43507576</v>
      </c>
      <c r="G101">
        <v>10003.1769981113</v>
      </c>
    </row>
    <row r="102" spans="2:7">
      <c r="B102" t="s">
        <v>745</v>
      </c>
      <c r="C102">
        <v>80424.31</v>
      </c>
      <c r="D102">
        <v>24032.3684079691</v>
      </c>
      <c r="E102" t="s">
        <v>745</v>
      </c>
      <c r="F102">
        <v>1130953.33666667</v>
      </c>
      <c r="G102">
        <v>9334.25059899374</v>
      </c>
    </row>
    <row r="103" spans="2:7">
      <c r="B103" t="s">
        <v>746</v>
      </c>
      <c r="C103">
        <v>163026.893333333</v>
      </c>
      <c r="D103">
        <v>15246.8662013642</v>
      </c>
      <c r="E103" t="s">
        <v>746</v>
      </c>
      <c r="F103">
        <v>1272655.26666667</v>
      </c>
      <c r="G103">
        <v>9722.51662302988</v>
      </c>
    </row>
    <row r="104" spans="2:7">
      <c r="B104" t="s">
        <v>747</v>
      </c>
      <c r="C104">
        <v>251237.47</v>
      </c>
      <c r="D104">
        <v>19907.4154598478</v>
      </c>
      <c r="E104" t="s">
        <v>747</v>
      </c>
      <c r="F104">
        <v>430992.805555556</v>
      </c>
      <c r="G104">
        <v>10417.442003309</v>
      </c>
    </row>
    <row r="105" spans="2:7">
      <c r="B105" t="s">
        <v>627</v>
      </c>
      <c r="C105">
        <v>559.555555555556</v>
      </c>
      <c r="D105">
        <v>17482.4609454783</v>
      </c>
      <c r="E105" t="s">
        <v>627</v>
      </c>
      <c r="F105">
        <v>1688.55555555556</v>
      </c>
      <c r="G105">
        <v>9386.57410353547</v>
      </c>
    </row>
    <row r="106" spans="2:7">
      <c r="B106" t="s">
        <v>748</v>
      </c>
      <c r="C106">
        <v>167.666666666667</v>
      </c>
      <c r="D106">
        <v>19486.1144012118</v>
      </c>
      <c r="E106" t="s">
        <v>748</v>
      </c>
      <c r="F106">
        <v>466.111111111111</v>
      </c>
      <c r="G106">
        <v>9119.51742550656</v>
      </c>
    </row>
    <row r="107" spans="2:7">
      <c r="B107" t="s">
        <v>749</v>
      </c>
      <c r="C107">
        <v>56.5555555555556</v>
      </c>
      <c r="D107">
        <v>22405.2593320236</v>
      </c>
      <c r="E107" t="s">
        <v>749</v>
      </c>
      <c r="F107">
        <v>269</v>
      </c>
      <c r="G107">
        <v>9228.973110285</v>
      </c>
    </row>
    <row r="108" spans="2:7">
      <c r="B108" t="s">
        <v>750</v>
      </c>
      <c r="C108">
        <v>126.333333333333</v>
      </c>
      <c r="D108">
        <v>14985.3300791557</v>
      </c>
      <c r="E108" t="s">
        <v>750</v>
      </c>
      <c r="F108">
        <v>240.777777777778</v>
      </c>
      <c r="G108">
        <v>9421.66806645131</v>
      </c>
    </row>
    <row r="109" spans="2:7">
      <c r="B109" t="s">
        <v>751</v>
      </c>
      <c r="C109">
        <v>92</v>
      </c>
      <c r="D109">
        <v>17028.2598913043</v>
      </c>
      <c r="E109" t="s">
        <v>751</v>
      </c>
      <c r="F109">
        <v>369.333333333333</v>
      </c>
      <c r="G109">
        <v>10570.4018763968</v>
      </c>
    </row>
    <row r="110" spans="2:7">
      <c r="B110" t="s">
        <v>752</v>
      </c>
      <c r="C110">
        <v>117</v>
      </c>
      <c r="D110">
        <v>15285.0239316239</v>
      </c>
      <c r="E110" t="s">
        <v>752</v>
      </c>
      <c r="F110">
        <v>343.333333333333</v>
      </c>
      <c r="G110">
        <v>8574.52317614424</v>
      </c>
    </row>
    <row r="111" spans="2:7">
      <c r="B111" s="49" t="s">
        <v>628</v>
      </c>
      <c r="C111" s="49">
        <f>SUM(C113:C119)</f>
        <v>957251.020639731</v>
      </c>
      <c r="D111" s="51">
        <f>SUMPRODUCT(D113:D119,C113:C119)/C111</f>
        <v>18913.9133457767</v>
      </c>
      <c r="E111" s="49" t="s">
        <v>628</v>
      </c>
      <c r="F111" s="49">
        <f>SUM(F113:F119)</f>
        <v>3001346.83407408</v>
      </c>
      <c r="G111" s="51">
        <f>SUMPRODUCT(G113:G119,F113:F119)/F111</f>
        <v>9148.31556379944</v>
      </c>
    </row>
    <row r="112" s="49" customFormat="1" spans="3:7">
      <c r="C112" s="49">
        <v>1222069.70063973</v>
      </c>
      <c r="D112" s="49">
        <v>18047.9950539099</v>
      </c>
      <c r="F112" s="49">
        <v>3860683.96240741</v>
      </c>
      <c r="G112" s="49">
        <v>8907.16202749711</v>
      </c>
    </row>
    <row r="113" spans="2:7">
      <c r="B113" t="s">
        <v>666</v>
      </c>
      <c r="C113">
        <v>197221.98</v>
      </c>
      <c r="D113">
        <v>20672.513927451</v>
      </c>
      <c r="E113" t="s">
        <v>666</v>
      </c>
      <c r="F113">
        <v>489618.416666667</v>
      </c>
      <c r="G113">
        <v>9690.61634409013</v>
      </c>
    </row>
    <row r="114" spans="2:7">
      <c r="B114" t="s">
        <v>667</v>
      </c>
      <c r="C114">
        <v>218665.9</v>
      </c>
      <c r="D114">
        <v>22344.2016163227</v>
      </c>
      <c r="E114" t="s">
        <v>667</v>
      </c>
      <c r="F114">
        <v>594907.798888889</v>
      </c>
      <c r="G114">
        <v>9922.75609429423</v>
      </c>
    </row>
    <row r="115" spans="2:7">
      <c r="B115" t="s">
        <v>668</v>
      </c>
      <c r="C115">
        <v>97072.75</v>
      </c>
      <c r="D115">
        <v>14960.8696386951</v>
      </c>
      <c r="E115" t="s">
        <v>668</v>
      </c>
      <c r="F115">
        <v>866980.043888889</v>
      </c>
      <c r="G115">
        <v>7932.16459308356</v>
      </c>
    </row>
    <row r="116" spans="2:7">
      <c r="B116" t="s">
        <v>669</v>
      </c>
      <c r="C116">
        <v>195811.862121212</v>
      </c>
      <c r="D116">
        <v>18423.8063000294</v>
      </c>
      <c r="E116" t="s">
        <v>669</v>
      </c>
      <c r="F116">
        <v>509323.914814815</v>
      </c>
      <c r="G116">
        <v>8828.69464932651</v>
      </c>
    </row>
    <row r="117" spans="2:7">
      <c r="B117" t="s">
        <v>670</v>
      </c>
      <c r="C117">
        <v>174087.278518519</v>
      </c>
      <c r="D117">
        <v>15451.3155083949</v>
      </c>
      <c r="E117" t="s">
        <v>670</v>
      </c>
      <c r="F117">
        <v>307898.873148148</v>
      </c>
      <c r="G117">
        <v>8987.57201975393</v>
      </c>
    </row>
    <row r="118" spans="2:7">
      <c r="B118" t="s">
        <v>671</v>
      </c>
      <c r="C118">
        <v>71955.85</v>
      </c>
      <c r="D118">
        <v>18901.6914654706</v>
      </c>
      <c r="E118" t="s">
        <v>671</v>
      </c>
      <c r="F118">
        <v>118270.266666667</v>
      </c>
      <c r="G118">
        <v>10149.9988108652</v>
      </c>
    </row>
    <row r="119" spans="2:7">
      <c r="B119" t="s">
        <v>672</v>
      </c>
      <c r="C119">
        <v>2435.4</v>
      </c>
      <c r="D119">
        <v>13351.5851851852</v>
      </c>
      <c r="E119" t="s">
        <v>672</v>
      </c>
      <c r="F119">
        <v>114347.52</v>
      </c>
      <c r="G119">
        <v>12838.3951382776</v>
      </c>
    </row>
    <row r="120" spans="2:7">
      <c r="B120" t="s">
        <v>629</v>
      </c>
      <c r="C120">
        <v>1137683.96611111</v>
      </c>
      <c r="D120">
        <v>20420.9016920092</v>
      </c>
      <c r="E120" t="s">
        <v>629</v>
      </c>
      <c r="F120">
        <v>3799931.44037398</v>
      </c>
      <c r="G120">
        <v>10459.1487586701</v>
      </c>
    </row>
    <row r="121" spans="2:7">
      <c r="B121" t="s">
        <v>753</v>
      </c>
      <c r="C121">
        <v>352889.647777778</v>
      </c>
      <c r="D121">
        <v>21373.3303420978</v>
      </c>
      <c r="E121" t="s">
        <v>753</v>
      </c>
      <c r="F121">
        <v>1082344.16454546</v>
      </c>
      <c r="G121">
        <v>11609.1068466009</v>
      </c>
    </row>
    <row r="122" spans="2:7">
      <c r="B122" t="s">
        <v>754</v>
      </c>
      <c r="C122">
        <v>403603.34</v>
      </c>
      <c r="D122">
        <v>22383.5761952679</v>
      </c>
      <c r="E122" t="s">
        <v>754</v>
      </c>
      <c r="F122">
        <v>772482.137138047</v>
      </c>
      <c r="G122">
        <v>10013.895522769</v>
      </c>
    </row>
    <row r="123" spans="2:7">
      <c r="B123" t="s">
        <v>755</v>
      </c>
      <c r="C123">
        <v>283807.753333333</v>
      </c>
      <c r="D123">
        <v>17625.8008648172</v>
      </c>
      <c r="E123" t="s">
        <v>755</v>
      </c>
      <c r="F123">
        <v>921348.304761904</v>
      </c>
      <c r="G123">
        <v>12184.0741043419</v>
      </c>
    </row>
    <row r="124" spans="2:7">
      <c r="B124" t="s">
        <v>756</v>
      </c>
      <c r="C124">
        <v>97383.225</v>
      </c>
      <c r="D124">
        <v>16981.1623569665</v>
      </c>
      <c r="E124" t="s">
        <v>756</v>
      </c>
      <c r="F124">
        <v>1023756.83392857</v>
      </c>
      <c r="G124">
        <v>8026.97227372498</v>
      </c>
    </row>
    <row r="125" spans="2:7">
      <c r="B125" t="s">
        <v>630</v>
      </c>
      <c r="C125">
        <v>444457.031984127</v>
      </c>
      <c r="D125">
        <v>20109.1388902334</v>
      </c>
      <c r="E125" t="s">
        <v>630</v>
      </c>
      <c r="F125">
        <v>745507.195</v>
      </c>
      <c r="G125">
        <v>10651.101691306</v>
      </c>
    </row>
    <row r="126" spans="2:7">
      <c r="B126" t="s">
        <v>757</v>
      </c>
      <c r="C126">
        <v>265494.901984127</v>
      </c>
      <c r="D126">
        <v>20806.8179613652</v>
      </c>
      <c r="E126" t="s">
        <v>757</v>
      </c>
      <c r="F126">
        <v>275378.816666667</v>
      </c>
      <c r="G126">
        <v>10413.7475681398</v>
      </c>
    </row>
    <row r="127" spans="2:7">
      <c r="B127" t="s">
        <v>758</v>
      </c>
      <c r="C127">
        <v>69945.36</v>
      </c>
      <c r="D127">
        <v>21796.2209759046</v>
      </c>
      <c r="E127" t="s">
        <v>758</v>
      </c>
      <c r="F127">
        <v>256195.47</v>
      </c>
      <c r="G127">
        <v>11259.3331372688</v>
      </c>
    </row>
    <row r="128" spans="2:7">
      <c r="B128" t="s">
        <v>759</v>
      </c>
      <c r="C128">
        <v>18956.21</v>
      </c>
      <c r="D128">
        <v>14983.1753766813</v>
      </c>
      <c r="E128" t="s">
        <v>759</v>
      </c>
      <c r="F128">
        <v>70939.61</v>
      </c>
      <c r="G128">
        <v>6197.48632395216</v>
      </c>
    </row>
    <row r="129" spans="2:7">
      <c r="B129" t="s">
        <v>760</v>
      </c>
      <c r="C129">
        <v>90060.5599999999</v>
      </c>
      <c r="D129">
        <v>17821.0678453376</v>
      </c>
      <c r="E129" t="s">
        <v>760</v>
      </c>
      <c r="F129">
        <v>124448.213333333</v>
      </c>
      <c r="G129">
        <v>12236.4946043934</v>
      </c>
    </row>
    <row r="130" spans="2:7">
      <c r="B130" t="s">
        <v>761</v>
      </c>
      <c r="E130" t="s">
        <v>761</v>
      </c>
      <c r="F130">
        <v>4856.95</v>
      </c>
      <c r="G130">
        <v>11765.1835945398</v>
      </c>
    </row>
    <row r="131" spans="2:7">
      <c r="B131" t="s">
        <v>811</v>
      </c>
      <c r="E131" t="s">
        <v>811</v>
      </c>
      <c r="F131">
        <v>13688.135</v>
      </c>
      <c r="G131">
        <v>12314.1140802357</v>
      </c>
    </row>
    <row r="132" spans="2:7">
      <c r="B132" t="s">
        <v>631</v>
      </c>
      <c r="C132">
        <v>787345.635252525</v>
      </c>
      <c r="D132">
        <v>21894.7259759908</v>
      </c>
      <c r="E132" t="s">
        <v>631</v>
      </c>
      <c r="F132">
        <v>1502974.34943362</v>
      </c>
      <c r="G132">
        <v>13284.4086889126</v>
      </c>
    </row>
    <row r="133" spans="2:7">
      <c r="B133" t="s">
        <v>812</v>
      </c>
      <c r="C133">
        <v>250631.672777778</v>
      </c>
      <c r="D133">
        <v>20998.7359493166</v>
      </c>
      <c r="E133" t="s">
        <v>812</v>
      </c>
      <c r="F133">
        <v>482352.022539682</v>
      </c>
      <c r="G133">
        <v>12297.1950944601</v>
      </c>
    </row>
    <row r="134" spans="2:7">
      <c r="B134" t="s">
        <v>764</v>
      </c>
      <c r="C134">
        <v>111163.636666667</v>
      </c>
      <c r="D134">
        <v>21512.0874136072</v>
      </c>
      <c r="E134" t="s">
        <v>764</v>
      </c>
      <c r="F134">
        <v>234210.75</v>
      </c>
      <c r="G134">
        <v>15162.3437027882</v>
      </c>
    </row>
    <row r="135" spans="2:7">
      <c r="B135" t="s">
        <v>765</v>
      </c>
      <c r="C135">
        <v>126950.261363636</v>
      </c>
      <c r="D135">
        <v>25489.5535951573</v>
      </c>
      <c r="E135" t="s">
        <v>765</v>
      </c>
      <c r="F135">
        <v>272524.356666667</v>
      </c>
      <c r="G135">
        <v>14793.546353098</v>
      </c>
    </row>
    <row r="136" spans="2:7">
      <c r="B136" t="s">
        <v>766</v>
      </c>
      <c r="C136">
        <v>102178.806666667</v>
      </c>
      <c r="D136">
        <v>17741.9773228966</v>
      </c>
      <c r="E136" t="s">
        <v>766</v>
      </c>
      <c r="F136">
        <v>201948.597727273</v>
      </c>
      <c r="G136">
        <v>13309.657697447</v>
      </c>
    </row>
    <row r="137" spans="2:7">
      <c r="B137" t="s">
        <v>767</v>
      </c>
      <c r="C137">
        <v>39038.5333333333</v>
      </c>
      <c r="D137">
        <v>21165.8745009005</v>
      </c>
      <c r="E137" t="s">
        <v>767</v>
      </c>
      <c r="F137">
        <v>66436.1583333334</v>
      </c>
      <c r="G137">
        <v>8676.57307596623</v>
      </c>
    </row>
    <row r="138" spans="2:7">
      <c r="B138" t="s">
        <v>768</v>
      </c>
      <c r="C138">
        <v>47294.48</v>
      </c>
      <c r="D138">
        <v>17689.1394763194</v>
      </c>
      <c r="E138" t="s">
        <v>768</v>
      </c>
      <c r="F138">
        <v>91726.4633333334</v>
      </c>
      <c r="G138">
        <v>10521.8894193806</v>
      </c>
    </row>
    <row r="139" spans="2:7">
      <c r="B139" t="s">
        <v>769</v>
      </c>
      <c r="C139">
        <v>110088.244444444</v>
      </c>
      <c r="D139">
        <v>26095.1007824592</v>
      </c>
      <c r="E139" t="s">
        <v>769</v>
      </c>
      <c r="F139">
        <v>153776.000833333</v>
      </c>
      <c r="G139">
        <v>14451.6854476917</v>
      </c>
    </row>
  </sheetData>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34"/>
  <sheetViews>
    <sheetView workbookViewId="0">
      <selection activeCell="H27" sqref="H27"/>
    </sheetView>
  </sheetViews>
  <sheetFormatPr defaultColWidth="9" defaultRowHeight="14.25" outlineLevelCol="2"/>
  <sheetData>
    <row r="2" spans="1:3">
      <c r="A2" t="s">
        <v>803</v>
      </c>
      <c r="B2" t="s">
        <v>805</v>
      </c>
      <c r="C2" t="s">
        <v>805</v>
      </c>
    </row>
    <row r="3" spans="1:3">
      <c r="A3" t="s">
        <v>806</v>
      </c>
      <c r="B3" t="s">
        <v>808</v>
      </c>
      <c r="C3" t="s">
        <v>808</v>
      </c>
    </row>
    <row r="4" spans="1:3">
      <c r="A4" t="s">
        <v>809</v>
      </c>
      <c r="B4" t="s">
        <v>813</v>
      </c>
      <c r="C4" t="s">
        <v>813</v>
      </c>
    </row>
    <row r="5" spans="1:3">
      <c r="A5" t="s">
        <v>615</v>
      </c>
      <c r="B5">
        <v>23536.529243</v>
      </c>
      <c r="C5">
        <v>12571.307041</v>
      </c>
    </row>
    <row r="6" spans="1:3">
      <c r="A6" t="s">
        <v>616</v>
      </c>
      <c r="B6">
        <v>27696.17842</v>
      </c>
      <c r="C6">
        <v>16341.893924</v>
      </c>
    </row>
    <row r="7" spans="1:3">
      <c r="A7" t="s">
        <v>686</v>
      </c>
      <c r="B7">
        <v>27782.521885</v>
      </c>
      <c r="C7">
        <v>12003.478261</v>
      </c>
    </row>
    <row r="8" spans="1:3">
      <c r="A8" t="s">
        <v>687</v>
      </c>
      <c r="B8">
        <v>30439.060171</v>
      </c>
      <c r="C8">
        <v>26354.72083</v>
      </c>
    </row>
    <row r="9" spans="1:3">
      <c r="A9" t="s">
        <v>688</v>
      </c>
      <c r="B9">
        <v>34021.236925</v>
      </c>
      <c r="C9">
        <v>25711.513219</v>
      </c>
    </row>
    <row r="10" spans="1:3">
      <c r="A10" t="s">
        <v>689</v>
      </c>
      <c r="B10">
        <v>29905.375037</v>
      </c>
      <c r="C10">
        <v>29628.616943</v>
      </c>
    </row>
    <row r="11" spans="1:3">
      <c r="A11" t="s">
        <v>690</v>
      </c>
      <c r="B11">
        <v>25521.561796</v>
      </c>
      <c r="C11">
        <v>18093.829048</v>
      </c>
    </row>
    <row r="12" spans="1:3">
      <c r="A12" t="s">
        <v>691</v>
      </c>
      <c r="B12">
        <v>25292.217457</v>
      </c>
      <c r="C12">
        <v>15855.224738</v>
      </c>
    </row>
    <row r="13" spans="1:3">
      <c r="A13" t="s">
        <v>692</v>
      </c>
      <c r="B13">
        <v>24413.851561</v>
      </c>
      <c r="C13">
        <v>14093.854423</v>
      </c>
    </row>
    <row r="14" spans="1:3">
      <c r="A14" t="s">
        <v>693</v>
      </c>
      <c r="B14">
        <v>21843.643621</v>
      </c>
      <c r="C14">
        <v>13785.850611</v>
      </c>
    </row>
    <row r="15" spans="1:3">
      <c r="A15" t="s">
        <v>694</v>
      </c>
      <c r="B15">
        <v>22025.556725</v>
      </c>
      <c r="C15">
        <v>15287.314258</v>
      </c>
    </row>
    <row r="16" spans="1:3">
      <c r="A16" t="s">
        <v>789</v>
      </c>
      <c r="B16">
        <v>24811.737188</v>
      </c>
      <c r="C16">
        <v>15097.076197</v>
      </c>
    </row>
    <row r="17" spans="1:3">
      <c r="A17" t="s">
        <v>790</v>
      </c>
      <c r="B17">
        <v>23050.431997</v>
      </c>
      <c r="C17">
        <v>0</v>
      </c>
    </row>
    <row r="18" spans="1:3">
      <c r="A18" t="s">
        <v>791</v>
      </c>
      <c r="B18">
        <v>25397.636182</v>
      </c>
      <c r="C18">
        <v>19714.897665</v>
      </c>
    </row>
    <row r="19" spans="1:3">
      <c r="A19" t="s">
        <v>617</v>
      </c>
      <c r="B19">
        <v>25232.625084</v>
      </c>
      <c r="C19">
        <v>15104.113438</v>
      </c>
    </row>
    <row r="20" spans="1:3">
      <c r="A20" t="s">
        <v>698</v>
      </c>
      <c r="B20">
        <v>28538.167952</v>
      </c>
      <c r="C20">
        <v>20741.8388</v>
      </c>
    </row>
    <row r="21" spans="1:3">
      <c r="A21" t="s">
        <v>699</v>
      </c>
      <c r="B21">
        <v>26128.557552</v>
      </c>
      <c r="C21">
        <v>27899.407889</v>
      </c>
    </row>
    <row r="22" spans="1:3">
      <c r="A22" t="s">
        <v>700</v>
      </c>
      <c r="B22">
        <v>22401.460902</v>
      </c>
      <c r="C22">
        <v>13546.937333</v>
      </c>
    </row>
    <row r="23" spans="1:3">
      <c r="A23" t="s">
        <v>701</v>
      </c>
      <c r="B23">
        <v>19575.335084</v>
      </c>
      <c r="C23">
        <v>15744.898079</v>
      </c>
    </row>
    <row r="24" spans="1:3">
      <c r="A24" t="s">
        <v>702</v>
      </c>
      <c r="B24">
        <v>25226.942135</v>
      </c>
      <c r="C24">
        <v>17641.738176</v>
      </c>
    </row>
    <row r="25" spans="1:3">
      <c r="A25" t="s">
        <v>703</v>
      </c>
      <c r="B25">
        <v>21187.383841</v>
      </c>
      <c r="C25">
        <v>18667.066017</v>
      </c>
    </row>
    <row r="26" spans="1:3">
      <c r="A26" t="s">
        <v>704</v>
      </c>
      <c r="B26">
        <v>22466.917937</v>
      </c>
      <c r="C26">
        <v>19016.703784</v>
      </c>
    </row>
    <row r="27" spans="1:3">
      <c r="A27" t="s">
        <v>705</v>
      </c>
      <c r="B27">
        <v>25645.125392</v>
      </c>
      <c r="C27">
        <v>9872.551996</v>
      </c>
    </row>
    <row r="28" spans="1:3">
      <c r="A28" t="s">
        <v>618</v>
      </c>
      <c r="B28">
        <v>22823.625304</v>
      </c>
      <c r="C28">
        <v>15765.766274</v>
      </c>
    </row>
    <row r="29" spans="1:3">
      <c r="A29" t="s">
        <v>706</v>
      </c>
      <c r="B29">
        <v>27708.101288</v>
      </c>
      <c r="C29">
        <v>24896.95479</v>
      </c>
    </row>
    <row r="30" spans="1:3">
      <c r="A30" t="s">
        <v>707</v>
      </c>
      <c r="B30">
        <v>21503.227823</v>
      </c>
      <c r="C30">
        <v>15515.598207</v>
      </c>
    </row>
    <row r="31" spans="1:3">
      <c r="A31" t="s">
        <v>708</v>
      </c>
      <c r="B31">
        <v>17796.154464</v>
      </c>
      <c r="C31">
        <v>13973.906646</v>
      </c>
    </row>
    <row r="32" spans="1:3">
      <c r="A32" t="s">
        <v>709</v>
      </c>
      <c r="B32">
        <v>26068.269273</v>
      </c>
      <c r="C32">
        <v>17233.769784</v>
      </c>
    </row>
    <row r="33" spans="1:3">
      <c r="A33" t="s">
        <v>710</v>
      </c>
      <c r="B33">
        <v>24197.084498</v>
      </c>
      <c r="C33">
        <v>11374.424385</v>
      </c>
    </row>
    <row r="34" spans="1:3">
      <c r="A34" t="s">
        <v>711</v>
      </c>
      <c r="B34">
        <v>22820.539556</v>
      </c>
      <c r="C34">
        <v>18950.787569</v>
      </c>
    </row>
    <row r="35" spans="1:3">
      <c r="A35" t="s">
        <v>712</v>
      </c>
      <c r="B35">
        <v>24291.071142</v>
      </c>
      <c r="C35">
        <v>18091.259927</v>
      </c>
    </row>
    <row r="36" spans="1:3">
      <c r="A36" t="s">
        <v>713</v>
      </c>
      <c r="B36">
        <v>21220.481395</v>
      </c>
      <c r="C36">
        <v>82438.585987</v>
      </c>
    </row>
    <row r="37" spans="1:3">
      <c r="A37" t="s">
        <v>619</v>
      </c>
      <c r="B37">
        <v>19645.48183</v>
      </c>
      <c r="C37">
        <v>10114.300164</v>
      </c>
    </row>
    <row r="38" spans="1:3">
      <c r="A38" t="s">
        <v>642</v>
      </c>
      <c r="B38">
        <v>25933.067437</v>
      </c>
      <c r="C38">
        <v>10245.654339</v>
      </c>
    </row>
    <row r="39" spans="1:3">
      <c r="A39" t="s">
        <v>643</v>
      </c>
      <c r="B39">
        <v>23186.602168</v>
      </c>
      <c r="C39">
        <v>13334.212927</v>
      </c>
    </row>
    <row r="40" spans="1:3">
      <c r="A40" t="s">
        <v>644</v>
      </c>
      <c r="B40">
        <v>14912.121246</v>
      </c>
      <c r="C40">
        <v>10626.136497</v>
      </c>
    </row>
    <row r="41" spans="1:3">
      <c r="A41" t="s">
        <v>645</v>
      </c>
      <c r="B41">
        <v>17587.369756</v>
      </c>
      <c r="C41">
        <v>8755.63783</v>
      </c>
    </row>
    <row r="42" spans="1:3">
      <c r="A42" t="s">
        <v>646</v>
      </c>
      <c r="B42">
        <v>18104.448296</v>
      </c>
      <c r="C42">
        <v>10098.3099</v>
      </c>
    </row>
    <row r="43" spans="1:3">
      <c r="A43" t="s">
        <v>647</v>
      </c>
      <c r="B43">
        <v>21202.254876</v>
      </c>
      <c r="C43">
        <v>12457.916641</v>
      </c>
    </row>
    <row r="44" spans="1:3">
      <c r="A44" t="s">
        <v>649</v>
      </c>
      <c r="B44">
        <v>16635.511771</v>
      </c>
      <c r="C44">
        <v>8645.269107</v>
      </c>
    </row>
    <row r="45" spans="1:3">
      <c r="A45" t="s">
        <v>648</v>
      </c>
      <c r="B45">
        <v>18904.234752</v>
      </c>
      <c r="C45">
        <v>10415.934837</v>
      </c>
    </row>
    <row r="46" spans="1:3">
      <c r="A46" t="s">
        <v>620</v>
      </c>
      <c r="B46">
        <v>27557.231646</v>
      </c>
      <c r="C46">
        <v>14613.253613</v>
      </c>
    </row>
    <row r="47" spans="1:3">
      <c r="A47" t="s">
        <v>714</v>
      </c>
      <c r="B47">
        <v>32113.691477</v>
      </c>
      <c r="C47">
        <v>17896.768418</v>
      </c>
    </row>
    <row r="48" spans="1:3">
      <c r="A48" t="s">
        <v>715</v>
      </c>
      <c r="B48">
        <v>31970.227427</v>
      </c>
      <c r="C48">
        <v>18031.956882</v>
      </c>
    </row>
    <row r="49" spans="1:3">
      <c r="A49" t="s">
        <v>716</v>
      </c>
      <c r="B49">
        <v>25712.105725</v>
      </c>
      <c r="C49">
        <v>16971.498123</v>
      </c>
    </row>
    <row r="50" spans="1:3">
      <c r="A50" t="s">
        <v>717</v>
      </c>
      <c r="B50">
        <v>23289.066979</v>
      </c>
      <c r="C50">
        <v>16223.126285</v>
      </c>
    </row>
    <row r="51" spans="1:3">
      <c r="A51" t="s">
        <v>718</v>
      </c>
      <c r="B51">
        <v>22222.099743</v>
      </c>
      <c r="C51">
        <v>11904.227077</v>
      </c>
    </row>
    <row r="52" spans="1:3">
      <c r="A52" t="s">
        <v>719</v>
      </c>
      <c r="B52">
        <v>20283.781776</v>
      </c>
      <c r="C52">
        <v>13312.195431</v>
      </c>
    </row>
    <row r="53" spans="1:3">
      <c r="A53" t="s">
        <v>621</v>
      </c>
      <c r="B53">
        <v>19753.042209</v>
      </c>
      <c r="C53">
        <v>12570.091564</v>
      </c>
    </row>
    <row r="54" spans="1:3">
      <c r="A54" t="s">
        <v>720</v>
      </c>
      <c r="B54">
        <v>15006.595432</v>
      </c>
      <c r="C54">
        <v>13493.165546</v>
      </c>
    </row>
    <row r="55" spans="1:3">
      <c r="A55" t="s">
        <v>721</v>
      </c>
      <c r="B55">
        <v>25941.791657</v>
      </c>
      <c r="C55">
        <v>12099.504675</v>
      </c>
    </row>
    <row r="56" spans="1:3">
      <c r="A56" t="s">
        <v>722</v>
      </c>
      <c r="B56">
        <v>14267.516231</v>
      </c>
      <c r="C56">
        <v>9958.462689</v>
      </c>
    </row>
    <row r="57" spans="1:3">
      <c r="A57" t="s">
        <v>723</v>
      </c>
      <c r="B57">
        <v>17298.382292</v>
      </c>
      <c r="C57">
        <v>12981.999241</v>
      </c>
    </row>
    <row r="58" spans="1:3">
      <c r="A58" t="s">
        <v>622</v>
      </c>
      <c r="B58">
        <v>28480.538479</v>
      </c>
      <c r="C58">
        <v>11461.351642</v>
      </c>
    </row>
    <row r="59" spans="1:3">
      <c r="A59" t="s">
        <v>814</v>
      </c>
      <c r="B59">
        <v>28449.651428</v>
      </c>
      <c r="C59">
        <v>19951.439992</v>
      </c>
    </row>
    <row r="60" spans="1:3">
      <c r="A60" t="s">
        <v>654</v>
      </c>
      <c r="B60">
        <v>18413.223362</v>
      </c>
      <c r="C60">
        <v>9371.550575</v>
      </c>
    </row>
    <row r="61" spans="1:3">
      <c r="A61" t="s">
        <v>815</v>
      </c>
      <c r="B61">
        <v>30811.265225</v>
      </c>
      <c r="C61">
        <v>18123.785051</v>
      </c>
    </row>
    <row r="62" spans="1:3">
      <c r="A62" t="s">
        <v>816</v>
      </c>
      <c r="B62">
        <v>26542.969769</v>
      </c>
      <c r="C62">
        <v>16727.674898</v>
      </c>
    </row>
    <row r="63" spans="1:3">
      <c r="A63" t="s">
        <v>623</v>
      </c>
      <c r="B63">
        <v>20553.247728</v>
      </c>
      <c r="C63">
        <v>10091.856215</v>
      </c>
    </row>
    <row r="64" spans="1:3">
      <c r="A64" t="s">
        <v>655</v>
      </c>
      <c r="B64">
        <v>23525.175292</v>
      </c>
      <c r="C64">
        <v>14757.956295</v>
      </c>
    </row>
    <row r="65" spans="1:3">
      <c r="A65" t="s">
        <v>656</v>
      </c>
      <c r="B65">
        <v>23951.090604</v>
      </c>
      <c r="C65">
        <v>11440.289536</v>
      </c>
    </row>
    <row r="66" spans="1:3">
      <c r="A66" t="s">
        <v>657</v>
      </c>
      <c r="B66">
        <v>15751.607129</v>
      </c>
      <c r="C66">
        <v>13414.872429</v>
      </c>
    </row>
    <row r="67" spans="1:3">
      <c r="A67" t="s">
        <v>658</v>
      </c>
      <c r="B67">
        <v>20006.043563</v>
      </c>
      <c r="C67">
        <v>10634.676963</v>
      </c>
    </row>
    <row r="68" spans="1:3">
      <c r="A68" t="s">
        <v>659</v>
      </c>
      <c r="B68">
        <v>20241.391511</v>
      </c>
      <c r="C68">
        <v>7819.02712</v>
      </c>
    </row>
    <row r="69" spans="1:3">
      <c r="A69" t="s">
        <v>660</v>
      </c>
      <c r="B69">
        <v>20635.660488</v>
      </c>
      <c r="C69">
        <v>9002.499848</v>
      </c>
    </row>
    <row r="70" spans="1:3">
      <c r="A70" t="s">
        <v>661</v>
      </c>
      <c r="B70">
        <v>17434.853094</v>
      </c>
      <c r="C70">
        <v>9196.275395</v>
      </c>
    </row>
    <row r="71" spans="1:3">
      <c r="A71" t="s">
        <v>662</v>
      </c>
      <c r="B71">
        <v>17480.627576</v>
      </c>
      <c r="C71">
        <v>9425.101419</v>
      </c>
    </row>
    <row r="72" spans="1:3">
      <c r="A72" t="s">
        <v>663</v>
      </c>
      <c r="B72">
        <v>19884.37383</v>
      </c>
      <c r="C72">
        <v>8695.163047</v>
      </c>
    </row>
    <row r="73" spans="1:3">
      <c r="A73" t="s">
        <v>664</v>
      </c>
      <c r="B73">
        <v>18920.731213</v>
      </c>
      <c r="C73">
        <v>13825.685738</v>
      </c>
    </row>
    <row r="74" spans="1:3">
      <c r="A74" t="s">
        <v>665</v>
      </c>
      <c r="B74">
        <v>24608.796432</v>
      </c>
      <c r="C74">
        <v>0</v>
      </c>
    </row>
    <row r="75" spans="1:3">
      <c r="A75" t="s">
        <v>624</v>
      </c>
      <c r="B75">
        <v>23651.216525</v>
      </c>
      <c r="C75">
        <v>13268.720718</v>
      </c>
    </row>
    <row r="76" spans="1:3">
      <c r="A76" t="s">
        <v>724</v>
      </c>
      <c r="B76">
        <v>22725.17931</v>
      </c>
      <c r="C76">
        <v>15312.775208</v>
      </c>
    </row>
    <row r="77" spans="1:3">
      <c r="A77" t="s">
        <v>725</v>
      </c>
      <c r="B77">
        <v>21543.462836</v>
      </c>
      <c r="C77">
        <v>15987.987931</v>
      </c>
    </row>
    <row r="78" spans="1:3">
      <c r="A78" t="s">
        <v>726</v>
      </c>
      <c r="B78">
        <v>22786.301248</v>
      </c>
      <c r="C78">
        <v>14319.032275</v>
      </c>
    </row>
    <row r="79" spans="1:3">
      <c r="A79" t="s">
        <v>727</v>
      </c>
      <c r="B79">
        <v>23604.07511</v>
      </c>
      <c r="C79">
        <v>13698.060473</v>
      </c>
    </row>
    <row r="80" spans="1:3">
      <c r="A80" t="s">
        <v>728</v>
      </c>
      <c r="B80">
        <v>34018.376981</v>
      </c>
      <c r="C80">
        <v>10650.025077</v>
      </c>
    </row>
    <row r="81" spans="1:3">
      <c r="A81" t="s">
        <v>729</v>
      </c>
      <c r="B81">
        <v>21713.484557</v>
      </c>
      <c r="C81">
        <v>15555.080993</v>
      </c>
    </row>
    <row r="82" spans="1:3">
      <c r="A82" t="s">
        <v>810</v>
      </c>
      <c r="B82">
        <v>20349.606417</v>
      </c>
      <c r="C82">
        <v>11403.712419</v>
      </c>
    </row>
    <row r="83" spans="1:3">
      <c r="A83" t="s">
        <v>625</v>
      </c>
      <c r="B83">
        <v>22030.448512</v>
      </c>
      <c r="C83">
        <v>13991.969193</v>
      </c>
    </row>
    <row r="84" spans="1:3">
      <c r="A84" t="s">
        <v>732</v>
      </c>
      <c r="B84">
        <v>26391.477656</v>
      </c>
      <c r="C84">
        <v>16825.32357</v>
      </c>
    </row>
    <row r="85" spans="1:3">
      <c r="A85" t="s">
        <v>733</v>
      </c>
      <c r="B85">
        <v>19075.30442</v>
      </c>
      <c r="C85">
        <v>15260.262252</v>
      </c>
    </row>
    <row r="86" spans="1:3">
      <c r="A86" t="s">
        <v>734</v>
      </c>
      <c r="B86">
        <v>24349.555559</v>
      </c>
      <c r="C86">
        <v>16153.725352</v>
      </c>
    </row>
    <row r="87" spans="1:3">
      <c r="A87" t="s">
        <v>735</v>
      </c>
      <c r="B87">
        <v>21818.959027</v>
      </c>
      <c r="C87">
        <v>9690.381749</v>
      </c>
    </row>
    <row r="88" spans="1:3">
      <c r="A88" t="s">
        <v>736</v>
      </c>
      <c r="B88">
        <v>15619.254082</v>
      </c>
      <c r="C88">
        <v>11338.839232</v>
      </c>
    </row>
    <row r="89" spans="1:3">
      <c r="A89" t="s">
        <v>737</v>
      </c>
      <c r="B89">
        <v>16667.77864</v>
      </c>
      <c r="C89">
        <v>10946.771136</v>
      </c>
    </row>
    <row r="90" spans="1:3">
      <c r="A90" t="s">
        <v>738</v>
      </c>
      <c r="B90">
        <v>26576.030687</v>
      </c>
      <c r="C90">
        <v>20129.746749</v>
      </c>
    </row>
    <row r="91" spans="1:3">
      <c r="A91" t="s">
        <v>739</v>
      </c>
      <c r="B91">
        <v>18473.498987</v>
      </c>
      <c r="C91">
        <v>16369.076292</v>
      </c>
    </row>
    <row r="92" spans="1:3">
      <c r="A92" t="s">
        <v>626</v>
      </c>
      <c r="B92">
        <v>21670.942192</v>
      </c>
      <c r="C92">
        <v>12121.616203</v>
      </c>
    </row>
    <row r="93" spans="1:3">
      <c r="A93" t="s">
        <v>740</v>
      </c>
      <c r="B93">
        <v>24818.570125</v>
      </c>
      <c r="C93">
        <v>13863.053759</v>
      </c>
    </row>
    <row r="94" spans="1:3">
      <c r="A94" t="s">
        <v>741</v>
      </c>
      <c r="B94">
        <v>20530.549166</v>
      </c>
      <c r="C94">
        <v>8876.911123</v>
      </c>
    </row>
    <row r="95" spans="1:3">
      <c r="A95" t="s">
        <v>742</v>
      </c>
      <c r="B95">
        <v>21478.189838</v>
      </c>
      <c r="C95">
        <v>13357.157083</v>
      </c>
    </row>
    <row r="96" spans="1:3">
      <c r="A96" t="s">
        <v>743</v>
      </c>
      <c r="B96">
        <v>21542.027975</v>
      </c>
      <c r="C96">
        <v>10762.920904</v>
      </c>
    </row>
    <row r="97" spans="1:3">
      <c r="A97" t="s">
        <v>744</v>
      </c>
      <c r="B97">
        <v>18637.983942</v>
      </c>
      <c r="C97">
        <v>11483.450592</v>
      </c>
    </row>
    <row r="98" spans="1:3">
      <c r="A98" t="s">
        <v>745</v>
      </c>
      <c r="B98">
        <v>22319.79256</v>
      </c>
      <c r="C98">
        <v>10272.932983</v>
      </c>
    </row>
    <row r="99" spans="1:3">
      <c r="A99" t="s">
        <v>746</v>
      </c>
      <c r="B99">
        <v>24018.419767</v>
      </c>
      <c r="C99">
        <v>15700.047923</v>
      </c>
    </row>
    <row r="100" spans="1:3">
      <c r="A100" t="s">
        <v>747</v>
      </c>
      <c r="B100">
        <v>18333.4041</v>
      </c>
      <c r="C100">
        <v>12069.065357</v>
      </c>
    </row>
    <row r="101" spans="1:3">
      <c r="A101" t="s">
        <v>627</v>
      </c>
      <c r="B101">
        <v>21578.916105</v>
      </c>
      <c r="C101">
        <v>10886.248648</v>
      </c>
    </row>
    <row r="102" spans="1:3">
      <c r="A102" t="s">
        <v>748</v>
      </c>
      <c r="B102">
        <v>23297.453803</v>
      </c>
      <c r="C102">
        <v>11175.230016</v>
      </c>
    </row>
    <row r="103" spans="1:3">
      <c r="A103" t="s">
        <v>749</v>
      </c>
      <c r="B103">
        <v>24452.107573</v>
      </c>
      <c r="C103">
        <v>10965.887522</v>
      </c>
    </row>
    <row r="104" spans="1:3">
      <c r="A104" t="s">
        <v>750</v>
      </c>
      <c r="B104">
        <v>18120.56997</v>
      </c>
      <c r="C104">
        <v>10105.918727</v>
      </c>
    </row>
    <row r="105" spans="1:3">
      <c r="A105" t="s">
        <v>751</v>
      </c>
      <c r="B105">
        <v>19618.522101</v>
      </c>
      <c r="C105">
        <v>12418.537334</v>
      </c>
    </row>
    <row r="106" spans="1:3">
      <c r="A106" t="s">
        <v>752</v>
      </c>
      <c r="B106">
        <v>17273.221877</v>
      </c>
      <c r="C106">
        <v>9432.140647</v>
      </c>
    </row>
    <row r="107" spans="1:3">
      <c r="A107" t="s">
        <v>628</v>
      </c>
      <c r="B107">
        <v>20450.843063</v>
      </c>
      <c r="C107">
        <v>9826.029483</v>
      </c>
    </row>
    <row r="108" spans="1:3">
      <c r="A108" t="s">
        <v>666</v>
      </c>
      <c r="B108">
        <v>23489.742786</v>
      </c>
      <c r="C108">
        <v>10612.391389</v>
      </c>
    </row>
    <row r="109" spans="1:3">
      <c r="A109" t="s">
        <v>667</v>
      </c>
      <c r="B109">
        <v>23991.768471</v>
      </c>
      <c r="C109">
        <v>9079.673918</v>
      </c>
    </row>
    <row r="110" spans="1:3">
      <c r="A110" t="s">
        <v>668</v>
      </c>
      <c r="B110">
        <v>20076.300343</v>
      </c>
      <c r="C110">
        <v>9029.183988</v>
      </c>
    </row>
    <row r="111" spans="1:3">
      <c r="A111" t="s">
        <v>669</v>
      </c>
      <c r="B111">
        <v>16680.084556</v>
      </c>
      <c r="C111">
        <v>10211.824956</v>
      </c>
    </row>
    <row r="112" spans="1:3">
      <c r="A112" t="s">
        <v>670</v>
      </c>
      <c r="B112">
        <v>15817.752012</v>
      </c>
      <c r="C112">
        <v>10090.872009</v>
      </c>
    </row>
    <row r="113" spans="1:3">
      <c r="A113" t="s">
        <v>671</v>
      </c>
      <c r="B113">
        <v>23798.676187</v>
      </c>
      <c r="C113">
        <v>9653.444108</v>
      </c>
    </row>
    <row r="114" spans="1:3">
      <c r="A114" t="s">
        <v>672</v>
      </c>
      <c r="B114">
        <v>16281.646667</v>
      </c>
      <c r="C114">
        <v>13778.476781</v>
      </c>
    </row>
    <row r="115" spans="1:3">
      <c r="A115" t="s">
        <v>629</v>
      </c>
      <c r="B115">
        <v>23231.315951</v>
      </c>
      <c r="C115">
        <v>12257.974509</v>
      </c>
    </row>
    <row r="116" spans="1:3">
      <c r="A116" t="s">
        <v>753</v>
      </c>
      <c r="B116">
        <v>25338.54991</v>
      </c>
      <c r="C116">
        <v>14282.296125</v>
      </c>
    </row>
    <row r="117" spans="1:3">
      <c r="A117" t="s">
        <v>754</v>
      </c>
      <c r="B117">
        <v>24829.38154</v>
      </c>
      <c r="C117">
        <v>11303.928678</v>
      </c>
    </row>
    <row r="118" spans="1:3">
      <c r="A118" t="s">
        <v>755</v>
      </c>
      <c r="B118">
        <v>20079.17084</v>
      </c>
      <c r="C118">
        <v>12830.137887</v>
      </c>
    </row>
    <row r="119" spans="1:3">
      <c r="A119" t="s">
        <v>756</v>
      </c>
      <c r="B119">
        <v>18783.431716</v>
      </c>
      <c r="C119">
        <v>10217.695649</v>
      </c>
    </row>
    <row r="120" spans="1:3">
      <c r="A120" t="s">
        <v>630</v>
      </c>
      <c r="B120">
        <v>20557.183148</v>
      </c>
      <c r="C120">
        <v>12487.755868</v>
      </c>
    </row>
    <row r="121" spans="1:3">
      <c r="A121" t="s">
        <v>757</v>
      </c>
      <c r="B121">
        <v>21092.335191</v>
      </c>
      <c r="C121">
        <v>12716.496578</v>
      </c>
    </row>
    <row r="122" spans="1:3">
      <c r="A122" t="s">
        <v>758</v>
      </c>
      <c r="B122">
        <v>23616.335562</v>
      </c>
      <c r="C122">
        <v>14166.097714</v>
      </c>
    </row>
    <row r="123" spans="1:3">
      <c r="A123" t="s">
        <v>759</v>
      </c>
      <c r="B123">
        <v>17987.154864</v>
      </c>
      <c r="C123">
        <v>7277.608173</v>
      </c>
    </row>
    <row r="124" spans="1:3">
      <c r="A124" t="s">
        <v>760</v>
      </c>
      <c r="B124">
        <v>17340.541824</v>
      </c>
      <c r="C124">
        <v>11512.033859</v>
      </c>
    </row>
    <row r="125" spans="1:3">
      <c r="A125" t="s">
        <v>761</v>
      </c>
      <c r="B125">
        <v>0</v>
      </c>
      <c r="C125">
        <v>11182.97573</v>
      </c>
    </row>
    <row r="126" spans="1:3">
      <c r="A126" t="s">
        <v>811</v>
      </c>
      <c r="B126">
        <v>0</v>
      </c>
      <c r="C126">
        <v>13311.148892</v>
      </c>
    </row>
    <row r="127" spans="1:3">
      <c r="A127" t="s">
        <v>631</v>
      </c>
      <c r="B127">
        <v>24230.870919</v>
      </c>
      <c r="C127">
        <v>14694.457047</v>
      </c>
    </row>
    <row r="128" spans="1:3">
      <c r="A128" t="s">
        <v>812</v>
      </c>
      <c r="B128">
        <v>23185.70776</v>
      </c>
      <c r="C128">
        <v>13684.572517</v>
      </c>
    </row>
    <row r="129" spans="1:3">
      <c r="A129" t="s">
        <v>764</v>
      </c>
      <c r="B129">
        <v>22969.368572</v>
      </c>
      <c r="C129">
        <v>16266.955841</v>
      </c>
    </row>
    <row r="130" spans="1:3">
      <c r="A130" t="s">
        <v>765</v>
      </c>
      <c r="B130">
        <v>27730.698329</v>
      </c>
      <c r="C130">
        <v>15427.790466</v>
      </c>
    </row>
    <row r="131" spans="1:3">
      <c r="A131" t="s">
        <v>766</v>
      </c>
      <c r="B131">
        <v>19792.918259</v>
      </c>
      <c r="C131">
        <v>13913.625107</v>
      </c>
    </row>
    <row r="132" spans="1:3">
      <c r="A132" t="s">
        <v>767</v>
      </c>
      <c r="B132">
        <v>23813.992205</v>
      </c>
      <c r="C132">
        <v>10120.261419</v>
      </c>
    </row>
    <row r="133" spans="1:3">
      <c r="A133" t="s">
        <v>768</v>
      </c>
      <c r="B133">
        <v>18810.328052</v>
      </c>
      <c r="C133">
        <v>12668.715978</v>
      </c>
    </row>
    <row r="134" spans="1:3">
      <c r="A134" t="s">
        <v>769</v>
      </c>
      <c r="B134">
        <v>30166.1506</v>
      </c>
      <c r="C134">
        <v>18306.440249</v>
      </c>
    </row>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Sheet1</vt:lpstr>
      <vt:lpstr>综合表 (2)</vt:lpstr>
      <vt:lpstr>15年分市反馈汪汛算</vt:lpstr>
      <vt:lpstr>4市调整原</vt:lpstr>
      <vt:lpstr>153</vt:lpstr>
      <vt:lpstr>2015.6原始测算</vt:lpstr>
      <vt:lpstr>2015.6原始测算 (2)</vt:lpstr>
      <vt:lpstr>153原始数</vt:lpstr>
      <vt:lpstr>原始汇总</vt:lpstr>
      <vt:lpstr>城镇 (2)</vt:lpstr>
      <vt:lpstr>15年城镇化率重新测算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lhz</dc:creator>
  <cp:lastModifiedBy>greatwall</cp:lastModifiedBy>
  <dcterms:created xsi:type="dcterms:W3CDTF">2006-10-09T03:21:00Z</dcterms:created>
  <cp:lastPrinted>2019-05-14T16:35:00Z</cp:lastPrinted>
  <dcterms:modified xsi:type="dcterms:W3CDTF">2023-12-05T15:39:10Z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6EBE95D71309450BB3FDE6796ADAD5BB</vt:lpwstr>
  </property>
  <property fmtid="{D5CDD505-2E9C-101B-9397-08002B2CF9AE}" pid="3" name="KSOProductBuildVer">
    <vt:lpwstr>2052-11.8.2.1117</vt:lpwstr>
  </property>
</Properties>
</file>